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\\pml-ing-srvfile\DANIEL HURTADO\2025\5. Oficios_2025\Tesorería_25\Egresos\TML-DGE-84-84-25\"/>
    </mc:Choice>
  </mc:AlternateContent>
  <bookViews>
    <workbookView xWindow="-120" yWindow="-120" windowWidth="20730" windowHeight="11040"/>
  </bookViews>
  <sheets>
    <sheet name="Pronóstico 2025" sheetId="3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_Fill" hidden="1">'[1]1994=100'!#REF!</definedName>
    <definedName name="_xlnm._FilterDatabase" localSheetId="0" hidden="1">'Pronóstico 2025'!$A$2:$R$566</definedName>
    <definedName name="_Key1" hidden="1">'[1]1994=100'!#REF!</definedName>
    <definedName name="_Key2" hidden="1">'[1]1994=100'!#REF!</definedName>
    <definedName name="_Order1" hidden="1">255</definedName>
    <definedName name="_Order2" hidden="1">255</definedName>
    <definedName name="_Regression_Int" hidden="1">1</definedName>
    <definedName name="_Sort" hidden="1">'[1]1994=100'!#REF!</definedName>
    <definedName name="AAA" localSheetId="0" hidden="1">{#N/A,#N/A,FALSE,"Aging Summary";#N/A,#N/A,FALSE,"Ratio Analysis";#N/A,#N/A,FALSE,"Test 120 Day Accts";#N/A,#N/A,FALSE,"Tickmarks"}</definedName>
    <definedName name="AAA" hidden="1">{#N/A,#N/A,FALSE,"Aging Summary";#N/A,#N/A,FALSE,"Ratio Analysis";#N/A,#N/A,FALSE,"Test 120 Day Accts";#N/A,#N/A,FALSE,"Tickmarks"}</definedName>
    <definedName name="AS2DocOpenMode" hidden="1">"AS2DocumentEdit"</definedName>
    <definedName name="AS2HasNoAutoHeaderFooter" hidden="1">" "</definedName>
    <definedName name="AS2NamedRange" hidden="1">30</definedName>
    <definedName name="AS2ReportLS" hidden="1">1</definedName>
    <definedName name="AS2StaticLS" hidden="1">#REF!</definedName>
    <definedName name="AS2SyncStepLS" hidden="1">0</definedName>
    <definedName name="AS2TickmarkLS" hidden="1">#REF!</definedName>
    <definedName name="AS2VersionLS" hidden="1">300</definedName>
    <definedName name="BBB" localSheetId="0" hidden="1">{#N/A,#N/A,FALSE,"Aging Summary";#N/A,#N/A,FALSE,"Ratio Analysis";#N/A,#N/A,FALSE,"Test 120 Day Accts";#N/A,#N/A,FALSE,"Tickmarks"}</definedName>
    <definedName name="BBB" hidden="1">{#N/A,#N/A,FALSE,"Aging Summary";#N/A,#N/A,FALSE,"Ratio Analysis";#N/A,#N/A,FALSE,"Test 120 Day Accts";#N/A,#N/A,FALSE,"Tickmarks"}</definedName>
    <definedName name="BG_Del" hidden="1">15</definedName>
    <definedName name="BG_Ins" hidden="1">4</definedName>
    <definedName name="BG_Mod" hidden="1">6</definedName>
    <definedName name="CCC" localSheetId="0" hidden="1">{#N/A,#N/A,FALSE,"Aging Summary";#N/A,#N/A,FALSE,"Ratio Analysis";#N/A,#N/A,FALSE,"Test 120 Day Accts";#N/A,#N/A,FALSE,"Tickmarks"}</definedName>
    <definedName name="CCC" hidden="1">{#N/A,#N/A,FALSE,"Aging Summary";#N/A,#N/A,FALSE,"Ratio Analysis";#N/A,#N/A,FALSE,"Test 120 Day Accts";#N/A,#N/A,FALSE,"Tickmarks"}</definedName>
    <definedName name="conciliDic" localSheetId="0" hidden="1">{#N/A,#N/A,FALSE,"Aging Summary";#N/A,#N/A,FALSE,"Ratio Analysis";#N/A,#N/A,FALSE,"Test 120 Day Accts";#N/A,#N/A,FALSE,"Tickmarks"}</definedName>
    <definedName name="conciliDic" hidden="1">{#N/A,#N/A,FALSE,"Aging Summary";#N/A,#N/A,FALSE,"Ratio Analysis";#N/A,#N/A,FALSE,"Test 120 Day Accts";#N/A,#N/A,FALSE,"Tickmarks"}</definedName>
    <definedName name="concilpresZ" localSheetId="0" hidden="1">{#N/A,#N/A,FALSE,"Aging Summary";#N/A,#N/A,FALSE,"Ratio Analysis";#N/A,#N/A,FALSE,"Test 120 Day Accts";#N/A,#N/A,FALSE,"Tickmarks"}</definedName>
    <definedName name="concilpresZ" hidden="1">{#N/A,#N/A,FALSE,"Aging Summary";#N/A,#N/A,FALSE,"Ratio Analysis";#N/A,#N/A,FALSE,"Test 120 Day Accts";#N/A,#N/A,FALSE,"Tickmarks"}</definedName>
    <definedName name="DDD" localSheetId="0" hidden="1">{#N/A,#N/A,FALSE,"Aging Summary";#N/A,#N/A,FALSE,"Ratio Analysis";#N/A,#N/A,FALSE,"Test 120 Day Accts";#N/A,#N/A,FALSE,"Tickmarks"}</definedName>
    <definedName name="DDD" hidden="1">{#N/A,#N/A,FALSE,"Aging Summary";#N/A,#N/A,FALSE,"Ratio Analysis";#N/A,#N/A,FALSE,"Test 120 Day Accts";#N/A,#N/A,FALSE,"Tickmarks"}</definedName>
    <definedName name="j" localSheetId="0" hidden="1">{#N/A,#N/A,FALSE,"Aging Summary";#N/A,#N/A,FALSE,"Ratio Analysis";#N/A,#N/A,FALSE,"Test 120 Day Accts";#N/A,#N/A,FALSE,"Tickmarks"}</definedName>
    <definedName name="j" hidden="1">{#N/A,#N/A,FALSE,"Aging Summary";#N/A,#N/A,FALSE,"Ratio Analysis";#N/A,#N/A,FALSE,"Test 120 Day Accts";#N/A,#N/A,FALSE,"Tickmarks"}</definedName>
    <definedName name="JACKIE" localSheetId="0" hidden="1">{#N/A,#N/A,FALSE,"Aging Summary";#N/A,#N/A,FALSE,"Ratio Analysis";#N/A,#N/A,FALSE,"Test 120 Day Accts";#N/A,#N/A,FALSE,"Tickmarks"}</definedName>
    <definedName name="JACKIE" hidden="1">{#N/A,#N/A,FALSE,"Aging Summary";#N/A,#N/A,FALSE,"Ratio Analysis";#N/A,#N/A,FALSE,"Test 120 Day Accts";#N/A,#N/A,FALSE,"Tickmarks"}</definedName>
    <definedName name="jj" localSheetId="0" hidden="1">{#N/A,#N/A,FALSE,"Aging Summary";#N/A,#N/A,FALSE,"Ratio Analysis";#N/A,#N/A,FALSE,"Test 120 Day Accts";#N/A,#N/A,FALSE,"Tickmarks"}</definedName>
    <definedName name="jj" hidden="1">{#N/A,#N/A,FALSE,"Aging Summary";#N/A,#N/A,FALSE,"Ratio Analysis";#N/A,#N/A,FALSE,"Test 120 Day Accts";#N/A,#N/A,FALSE,"Tickmarks"}</definedName>
    <definedName name="TextRefCopyRangeCount" hidden="1">9</definedName>
    <definedName name="wrn.Aging._.and._.Trend._.Analysis." localSheetId="0" hidden="1">{#N/A,#N/A,FALSE,"Aging Summary";#N/A,#N/A,FALSE,"Ratio Analysis";#N/A,#N/A,FALSE,"Test 120 Day Accts";#N/A,#N/A,FALSE,"Tickmarks"}</definedName>
    <definedName name="wrn.Aging._.and._.Trend._.Analysis." hidden="1">{#N/A,#N/A,FALSE,"Aging Summary";#N/A,#N/A,FALSE,"Ratio Analysis";#N/A,#N/A,FALSE,"Test 120 Day Accts";#N/A,#N/A,FALSE,"Tickmarks"}</definedName>
    <definedName name="XREF_COLUMN_1" hidden="1">#REF!</definedName>
    <definedName name="XREF_COLUMN_10" hidden="1">#REF!</definedName>
    <definedName name="XREF_COLUMN_11" hidden="1">[2]AAI!#REF!</definedName>
    <definedName name="XREF_COLUMN_12" hidden="1">#REF!</definedName>
    <definedName name="XREF_COLUMN_13" hidden="1">#REF!</definedName>
    <definedName name="XREF_COLUMN_14" hidden="1">#REF!</definedName>
    <definedName name="XREF_COLUMN_15" hidden="1">#REF!</definedName>
    <definedName name="XREF_COLUMN_16" hidden="1">#REF!</definedName>
    <definedName name="XREF_COLUMN_17" hidden="1">[2]AAI!#REF!</definedName>
    <definedName name="XREF_COLUMN_18" hidden="1">#REF!</definedName>
    <definedName name="XREF_COLUMN_19" hidden="1">#REF!</definedName>
    <definedName name="XREF_COLUMN_2" hidden="1">#REF!</definedName>
    <definedName name="XREF_COLUMN_20" hidden="1">#REF!</definedName>
    <definedName name="XREF_COLUMN_21" hidden="1">#REF!</definedName>
    <definedName name="XREF_COLUMN_22" hidden="1">#REF!</definedName>
    <definedName name="XREF_COLUMN_23" hidden="1">#REF!</definedName>
    <definedName name="XREF_COLUMN_24" hidden="1">[2]AAI!#REF!</definedName>
    <definedName name="XREF_COLUMN_25" hidden="1">#REF!</definedName>
    <definedName name="XREF_COLUMN_26" hidden="1">#REF!</definedName>
    <definedName name="XREF_COLUMN_27" hidden="1">[2]AAI!#REF!</definedName>
    <definedName name="XREF_COLUMN_28" hidden="1">[3]Variaciones!#REF!</definedName>
    <definedName name="XREF_COLUMN_29" hidden="1">#REF!</definedName>
    <definedName name="XREF_COLUMN_3" hidden="1">#REF!</definedName>
    <definedName name="XREF_COLUMN_30" hidden="1">[3]Bajas!#REF!</definedName>
    <definedName name="XREF_COLUMN_31" hidden="1">[3]Variaciones!#REF!</definedName>
    <definedName name="XREF_COLUMN_32" hidden="1">[3]Inicio!#REF!</definedName>
    <definedName name="XREF_COLUMN_33" hidden="1">[3]Inicio!#REF!</definedName>
    <definedName name="XREF_COLUMN_34" hidden="1">'[3]Mob. y Eq. Autopartes'!#REF!</definedName>
    <definedName name="XREF_COLUMN_35" hidden="1">[3]Inicio!#REF!</definedName>
    <definedName name="XREF_COLUMN_36" hidden="1">[3]Variaciones!#REF!</definedName>
    <definedName name="XREF_COLUMN_37" hidden="1">'[3]Mob. y Anaqueles'!#REF!</definedName>
    <definedName name="XREF_COLUMN_38" hidden="1">'[3]Mob. y Anaqueles'!#REF!</definedName>
    <definedName name="XREF_COLUMN_39" hidden="1">[3]Variaciones!#REF!</definedName>
    <definedName name="XREF_COLUMN_4" hidden="1">#REF!</definedName>
    <definedName name="XREF_COLUMN_40" hidden="1">[3]Variaciones!#REF!</definedName>
    <definedName name="XREF_COLUMN_41" hidden="1">[3]Inicio!#REF!</definedName>
    <definedName name="XREF_COLUMN_42" hidden="1">[3]Bajas!#REF!</definedName>
    <definedName name="XREF_COLUMN_43" hidden="1">[3]Inicio!#REF!</definedName>
    <definedName name="XREF_COLUMN_44" hidden="1">[3]Bajas!#REF!</definedName>
    <definedName name="XREF_COLUMN_45" hidden="1">[3]Variaciones!#REF!</definedName>
    <definedName name="XREF_COLUMN_46" hidden="1">'[3]Gtos. de Desarrollo'!#REF!</definedName>
    <definedName name="XREF_COLUMN_47" hidden="1">'[3]Gtos. de Desarrollo'!#REF!</definedName>
    <definedName name="XREF_COLUMN_48" hidden="1">'[3]Mob. y Anaqueles'!#REF!</definedName>
    <definedName name="XREF_COLUMN_49" hidden="1">'[3]Mob. y Anaqueles'!#REF!</definedName>
    <definedName name="XREF_COLUMN_5" hidden="1">#REF!</definedName>
    <definedName name="XREF_COLUMN_50" hidden="1">'[3]Mob. y Anaqueles'!#REF!</definedName>
    <definedName name="XREF_COLUMN_51" hidden="1">#REF!</definedName>
    <definedName name="XREF_COLUMN_52" hidden="1">#REF!</definedName>
    <definedName name="XREF_COLUMN_53" hidden="1">[3]Bajas!#REF!</definedName>
    <definedName name="XREF_COLUMN_54" hidden="1">[3]Bajas!#REF!</definedName>
    <definedName name="XREF_COLUMN_55" hidden="1">'[3]Mob. y Eq. Autopartes'!#REF!</definedName>
    <definedName name="XREF_COLUMN_56" hidden="1">#REF!</definedName>
    <definedName name="XREF_COLUMN_57" hidden="1">[3]Variaciones!#REF!</definedName>
    <definedName name="XREF_COLUMN_58" hidden="1">[3]Bajas!#REF!</definedName>
    <definedName name="XREF_COLUMN_59" hidden="1">[3]Bajas!#REF!</definedName>
    <definedName name="XREF_COLUMN_6" hidden="1">[2]AAI!#REF!</definedName>
    <definedName name="XREF_COLUMN_60" hidden="1">[3]Variaciones!#REF!</definedName>
    <definedName name="XREF_COLUMN_61" hidden="1">[3]Inicio!#REF!</definedName>
    <definedName name="XREF_COLUMN_62" hidden="1">[3]Variaciones!#REF!</definedName>
    <definedName name="XREF_COLUMN_63" hidden="1">[3]Variaciones!#REF!</definedName>
    <definedName name="XREF_COLUMN_64" hidden="1">[3]Inicio!#REF!</definedName>
    <definedName name="XREF_COLUMN_65" hidden="1">#REF!</definedName>
    <definedName name="XREF_COLUMN_66" hidden="1">'[3]Mob. y Anaqueles'!#REF!</definedName>
    <definedName name="XREF_COLUMN_67" hidden="1">'[3]Mob. y Anaqueles'!#REF!</definedName>
    <definedName name="XREF_COLUMN_68" hidden="1">'[3]Gtos. de Desarrollo'!#REF!</definedName>
    <definedName name="XREF_COLUMN_69" hidden="1">'[3]Gtos. de Desarrollo'!#REF!</definedName>
    <definedName name="XREF_COLUMN_7" hidden="1">#REF!</definedName>
    <definedName name="XREF_COLUMN_70" hidden="1">[3]Variaciones!#REF!</definedName>
    <definedName name="XREF_COLUMN_71" hidden="1">[3]Bajas!#REF!</definedName>
    <definedName name="XREF_COLUMN_72" hidden="1">[3]Bajas!#REF!</definedName>
    <definedName name="XREF_COLUMN_73" hidden="1">'[3]Mob. y Eq. Carga'!#REF!</definedName>
    <definedName name="XREF_COLUMN_74" hidden="1">[3]Inicio!#REF!</definedName>
    <definedName name="XREF_COLUMN_77" hidden="1">[3]Bajas!#REF!</definedName>
    <definedName name="XREF_COLUMN_78" hidden="1">[3]Variaciones!#REF!</definedName>
    <definedName name="XREF_COLUMN_79" hidden="1">#REF!</definedName>
    <definedName name="XREF_COLUMN_8" hidden="1">[2]AAI!#REF!</definedName>
    <definedName name="XREF_COLUMN_80" hidden="1">#REF!</definedName>
    <definedName name="XREF_COLUMN_81" hidden="1">'[3]Mob. y Anaqueles'!#REF!</definedName>
    <definedName name="XREF_COLUMN_82" hidden="1">'[3]Mob. y Anaqueles'!#REF!</definedName>
    <definedName name="XREF_COLUMN_83" hidden="1">'[3]Gtos. de Desarrollo'!#REF!</definedName>
    <definedName name="XREF_COLUMN_84" hidden="1">'[3]Gtos. de Desarrollo'!#REF!</definedName>
    <definedName name="XREF_COLUMN_85" hidden="1">#REF!</definedName>
    <definedName name="XREF_COLUMN_86" hidden="1">[3]Bajas!#REF!</definedName>
    <definedName name="XREF_COLUMN_9" hidden="1">[2]AAI!#REF!</definedName>
    <definedName name="XRefActiveRow" hidden="1">#REF!</definedName>
    <definedName name="XRefColumnsCount" hidden="1">27</definedName>
    <definedName name="XRefCopy1" hidden="1">#REF!</definedName>
    <definedName name="XRefCopy10" hidden="1">#REF!</definedName>
    <definedName name="XRefCopy10Row" hidden="1">#REF!</definedName>
    <definedName name="XRefCopy11" hidden="1">#REF!</definedName>
    <definedName name="XRefCopy11Row" hidden="1">#REF!</definedName>
    <definedName name="XRefCopy12" hidden="1">[2]AAI!#REF!</definedName>
    <definedName name="XRefCopy12Row" hidden="1">#REF!</definedName>
    <definedName name="XRefCopy13" hidden="1">#REF!</definedName>
    <definedName name="XRefCopy13Row" hidden="1">#REF!</definedName>
    <definedName name="XRefCopy14" hidden="1">#REF!</definedName>
    <definedName name="XRefCopy14Row" hidden="1">#REF!</definedName>
    <definedName name="XRefCopy15" hidden="1">#REF!</definedName>
    <definedName name="XRefCopy15Row" hidden="1">#REF!</definedName>
    <definedName name="XRefCopy16" hidden="1">#REF!</definedName>
    <definedName name="XRefCopy16Row" hidden="1">#REF!</definedName>
    <definedName name="XRefCopy17" hidden="1">#REF!</definedName>
    <definedName name="XRefCopy17Row" hidden="1">#REF!</definedName>
    <definedName name="XRefCopy18" hidden="1">#REF!</definedName>
    <definedName name="XRefCopy18Row" hidden="1">#REF!</definedName>
    <definedName name="XRefCopy19" hidden="1">[4]Ajuste!#REF!</definedName>
    <definedName name="XRefCopy19Row" hidden="1">#REF!</definedName>
    <definedName name="XRefCopy1Row" hidden="1">#REF!</definedName>
    <definedName name="XRefCopy2" hidden="1">#REF!</definedName>
    <definedName name="XRefCopy20" hidden="1">#REF!</definedName>
    <definedName name="XRefCopy20Row" hidden="1">#REF!</definedName>
    <definedName name="XRefCopy21" hidden="1">#REF!</definedName>
    <definedName name="XRefCopy21Row" hidden="1">#REF!</definedName>
    <definedName name="XRefCopy22" hidden="1">#REF!</definedName>
    <definedName name="XRefCopy22Row" hidden="1">#REF!</definedName>
    <definedName name="XRefCopy23" hidden="1">#REF!</definedName>
    <definedName name="XRefCopy23Row" hidden="1">#REF!</definedName>
    <definedName name="XRefCopy24" hidden="1">#REF!</definedName>
    <definedName name="XRefCopy24Row" hidden="1">#REF!</definedName>
    <definedName name="XRefCopy25" hidden="1">#REF!</definedName>
    <definedName name="XRefCopy25Row" hidden="1">#REF!</definedName>
    <definedName name="XRefCopy26" hidden="1">#REF!</definedName>
    <definedName name="XRefCopy26Row" hidden="1">#REF!</definedName>
    <definedName name="XRefCopy27" hidden="1">#REF!</definedName>
    <definedName name="XRefCopy27Row" hidden="1">#REF!</definedName>
    <definedName name="XRefCopy28" hidden="1">#REF!</definedName>
    <definedName name="XRefCopy28Row" hidden="1">#REF!</definedName>
    <definedName name="XRefCopy29" hidden="1">#REF!</definedName>
    <definedName name="XRefCopy29Row" hidden="1">#REF!</definedName>
    <definedName name="XRefCopy2Row" hidden="1">#REF!</definedName>
    <definedName name="XRefCopy3" hidden="1">[5]Lead!#REF!</definedName>
    <definedName name="XRefCopy30" hidden="1">#REF!</definedName>
    <definedName name="XRefCopy30Row" hidden="1">#REF!</definedName>
    <definedName name="XRefCopy31" hidden="1">#REF!</definedName>
    <definedName name="XRefCopy31Row" hidden="1">#REF!</definedName>
    <definedName name="XRefCopy32" hidden="1">#REF!</definedName>
    <definedName name="XRefCopy32Row" hidden="1">#REF!</definedName>
    <definedName name="XRefCopy33" hidden="1">#REF!</definedName>
    <definedName name="XRefCopy33Row" hidden="1">#REF!</definedName>
    <definedName name="XRefCopy34" hidden="1">#REF!</definedName>
    <definedName name="XRefCopy34Row" hidden="1">#REF!</definedName>
    <definedName name="XRefCopy35" hidden="1">[3]Variaciones!#REF!</definedName>
    <definedName name="XRefCopy35Row" hidden="1">#REF!</definedName>
    <definedName name="XRefCopy36" hidden="1">'[6]resumen de depreciaciones'!$H$13</definedName>
    <definedName name="XRefCopy36Row" hidden="1">#REF!</definedName>
    <definedName name="XRefCopy37" hidden="1">[2]AAI!#REF!</definedName>
    <definedName name="XRefCopy37Row" hidden="1">#REF!</definedName>
    <definedName name="XRefCopy38" hidden="1">[2]AAI!#REF!</definedName>
    <definedName name="XRefCopy38Row" hidden="1">#REF!</definedName>
    <definedName name="XRefCopy39" hidden="1">#REF!</definedName>
    <definedName name="XRefCopy39Row" hidden="1">#REF!</definedName>
    <definedName name="XRefCopy3Row" hidden="1">#REF!</definedName>
    <definedName name="XRefCopy4" hidden="1">#REF!</definedName>
    <definedName name="XRefCopy40" hidden="1">#REF!</definedName>
    <definedName name="XRefCopy40Row" hidden="1">#REF!</definedName>
    <definedName name="XRefCopy41" hidden="1">[2]AAI!#REF!</definedName>
    <definedName name="XRefCopy41Row" hidden="1">#REF!</definedName>
    <definedName name="XRefCopy42" hidden="1">[2]AAI!#REF!</definedName>
    <definedName name="XRefCopy42Row" hidden="1">#REF!</definedName>
    <definedName name="XRefCopy43" hidden="1">[2]AAI!#REF!</definedName>
    <definedName name="XRefCopy43Row" hidden="1">#REF!</definedName>
    <definedName name="XRefCopy44" hidden="1">#REF!</definedName>
    <definedName name="XRefCopy44Row" hidden="1">#REF!</definedName>
    <definedName name="XRefCopy45" hidden="1">#REF!</definedName>
    <definedName name="XRefCopy45Row" hidden="1">#REF!</definedName>
    <definedName name="XRefCopy46" hidden="1">#REF!</definedName>
    <definedName name="XRefCopy46Row" hidden="1">#REF!</definedName>
    <definedName name="XRefCopy47" hidden="1">#REF!</definedName>
    <definedName name="XRefCopy47Row" hidden="1">#REF!</definedName>
    <definedName name="XRefCopy48" hidden="1">#REF!</definedName>
    <definedName name="XRefCopy48Row" hidden="1">#REF!</definedName>
    <definedName name="XRefCopy49" hidden="1">#REF!</definedName>
    <definedName name="XRefCopy49Row" hidden="1">#REF!</definedName>
    <definedName name="XRefCopy4Row" hidden="1">#REF!</definedName>
    <definedName name="XRefCopy5" hidden="1">#REF!</definedName>
    <definedName name="XRefCopy50" hidden="1">[3]Variaciones!#REF!</definedName>
    <definedName name="XRefCopy50Row" hidden="1">#REF!</definedName>
    <definedName name="XRefCopy51" hidden="1">[3]Variaciones!#REF!</definedName>
    <definedName name="XRefCopy51Row" hidden="1">#REF!</definedName>
    <definedName name="XRefCopy52" hidden="1">[3]Variaciones!#REF!</definedName>
    <definedName name="XRefCopy53" hidden="1">#REF!</definedName>
    <definedName name="XRefCopy53Row" hidden="1">#REF!</definedName>
    <definedName name="XRefCopy54" hidden="1">[2]AAI!#REF!</definedName>
    <definedName name="XRefCopy54Row" hidden="1">#REF!</definedName>
    <definedName name="XRefCopy56" hidden="1">#REF!</definedName>
    <definedName name="XRefCopy56Row" hidden="1">#REF!</definedName>
    <definedName name="XRefCopy57" hidden="1">[3]Variaciones!#REF!</definedName>
    <definedName name="XRefCopy57Row" hidden="1">#REF!</definedName>
    <definedName name="XRefCopy59" hidden="1">#REF!</definedName>
    <definedName name="XRefCopy59Row" hidden="1">#REF!</definedName>
    <definedName name="XRefCopy5Row" hidden="1">#REF!</definedName>
    <definedName name="XRefCopy6" hidden="1">#REF!</definedName>
    <definedName name="XRefCopy60" hidden="1">#REF!</definedName>
    <definedName name="XRefCopy61" hidden="1">[3]Variaciones!#REF!</definedName>
    <definedName name="XRefCopy61Row" hidden="1">#REF!</definedName>
    <definedName name="XRefCopy62" hidden="1">#REF!</definedName>
    <definedName name="XRefCopy62Row" hidden="1">#REF!</definedName>
    <definedName name="XRefCopy63" hidden="1">#REF!</definedName>
    <definedName name="XRefCopy63Row" hidden="1">#REF!</definedName>
    <definedName name="XRefCopy64" hidden="1">#REF!</definedName>
    <definedName name="XRefCopy64Row" hidden="1">#REF!</definedName>
    <definedName name="XRefCopy65" hidden="1">#REF!</definedName>
    <definedName name="XRefCopy65Row" hidden="1">#REF!</definedName>
    <definedName name="XRefCopy66" hidden="1">#REF!</definedName>
    <definedName name="XRefCopy66Row" hidden="1">#REF!</definedName>
    <definedName name="XRefCopy67" hidden="1">#REF!</definedName>
    <definedName name="XRefCopy67Row" hidden="1">#REF!</definedName>
    <definedName name="XRefCopy68" hidden="1">#REF!</definedName>
    <definedName name="XRefCopy68Row" hidden="1">#REF!</definedName>
    <definedName name="XRefCopy69Row" hidden="1">#REF!</definedName>
    <definedName name="XRefCopy6Row" hidden="1">#REF!</definedName>
    <definedName name="XRefCopy7" hidden="1">#REF!</definedName>
    <definedName name="XRefCopy70" hidden="1">#REF!</definedName>
    <definedName name="XRefCopy70Row" hidden="1">#REF!</definedName>
    <definedName name="XRefCopy71" hidden="1">[3]Variaciones!#REF!</definedName>
    <definedName name="XRefCopy71Row" hidden="1">#REF!</definedName>
    <definedName name="XRefCopy72" hidden="1">#REF!</definedName>
    <definedName name="XRefCopy72Row" hidden="1">#REF!</definedName>
    <definedName name="XRefCopy73Row" hidden="1">#REF!</definedName>
    <definedName name="XRefCopy74" hidden="1">[3]Variaciones!#REF!</definedName>
    <definedName name="XRefCopy74Row" hidden="1">#REF!</definedName>
    <definedName name="XRefCopy75Row" hidden="1">#REF!</definedName>
    <definedName name="XRefCopy79" hidden="1">[3]Variaciones!#REF!</definedName>
    <definedName name="XRefCopy79Row" hidden="1">#REF!</definedName>
    <definedName name="XRefCopy7Row" hidden="1">#REF!</definedName>
    <definedName name="XRefCopy8" hidden="1">#REF!</definedName>
    <definedName name="XRefCopy80Row" hidden="1">#REF!</definedName>
    <definedName name="XRefCopy81" hidden="1">[3]Variaciones!#REF!</definedName>
    <definedName name="XRefCopy81Row" hidden="1">#REF!</definedName>
    <definedName name="XRefCopy83Row" hidden="1">#REF!</definedName>
    <definedName name="XRefCopy84" hidden="1">#REF!</definedName>
    <definedName name="XRefCopy84Row" hidden="1">#REF!</definedName>
    <definedName name="XRefCopy85" hidden="1">[3]Variaciones!#REF!</definedName>
    <definedName name="XRefCopy85Row" hidden="1">#REF!</definedName>
    <definedName name="XRefCopy86" hidden="1">[3]Variaciones!#REF!</definedName>
    <definedName name="XRefCopy86Row" hidden="1">#REF!</definedName>
    <definedName name="XRefCopy88Row" hidden="1">#REF!</definedName>
    <definedName name="XRefCopy8Row" hidden="1">#REF!</definedName>
    <definedName name="XRefCopy9" hidden="1">#REF!</definedName>
    <definedName name="XRefCopy90" hidden="1">#REF!</definedName>
    <definedName name="XRefCopy90Row" hidden="1">#REF!</definedName>
    <definedName name="XRefCopy91" hidden="1">[3]Variaciones!#REF!</definedName>
    <definedName name="XRefCopy91Row" hidden="1">#REF!</definedName>
    <definedName name="XRefCopy92Row" hidden="1">#REF!</definedName>
    <definedName name="XRefCopy93Row" hidden="1">#REF!</definedName>
    <definedName name="XRefCopy94" hidden="1">#REF!</definedName>
    <definedName name="XRefCopy94Row" hidden="1">#REF!</definedName>
    <definedName name="XRefCopy9Row" hidden="1">#REF!</definedName>
    <definedName name="XRefCopyRangeCount" hidden="1">68</definedName>
    <definedName name="XRefPaste1" hidden="1">#REF!</definedName>
    <definedName name="XRefPaste10" hidden="1">#REF!</definedName>
    <definedName name="XRefPaste101" hidden="1">[3]Bajas!#REF!</definedName>
    <definedName name="XRefPaste101Row" hidden="1">#REF!</definedName>
    <definedName name="XRefPaste102Row" hidden="1">#REF!</definedName>
    <definedName name="XRefPaste104Row" hidden="1">#REF!</definedName>
    <definedName name="XRefPaste105" hidden="1">#REF!</definedName>
    <definedName name="XRefPaste105Row" hidden="1">#REF!</definedName>
    <definedName name="XRefPaste106" hidden="1">#REF!</definedName>
    <definedName name="XRefPaste106Row" hidden="1">#REF!</definedName>
    <definedName name="XRefPaste107Row" hidden="1">#REF!</definedName>
    <definedName name="XRefPaste108Row" hidden="1">#REF!</definedName>
    <definedName name="XRefPaste109Row" hidden="1">#REF!</definedName>
    <definedName name="XRefPaste10Row" hidden="1">#REF!</definedName>
    <definedName name="XRefPaste11" hidden="1">#REF!</definedName>
    <definedName name="XRefPaste110Row" hidden="1">#REF!</definedName>
    <definedName name="XRefPaste111" hidden="1">[3]Bajas!#REF!</definedName>
    <definedName name="XRefPaste111Row" hidden="1">#REF!</definedName>
    <definedName name="XRefPaste112Row" hidden="1">#REF!</definedName>
    <definedName name="XRefPaste11Row" hidden="1">#REF!</definedName>
    <definedName name="XRefPaste12" hidden="1">#REF!</definedName>
    <definedName name="XRefPaste12Row" hidden="1">#REF!</definedName>
    <definedName name="XRefPaste13" hidden="1">[2]AAI!#REF!</definedName>
    <definedName name="XRefPaste13Row" hidden="1">#REF!</definedName>
    <definedName name="XRefPaste14" hidden="1">#REF!</definedName>
    <definedName name="XRefPaste14Row" hidden="1">#REF!</definedName>
    <definedName name="XRefPaste15" hidden="1">#REF!</definedName>
    <definedName name="XRefPaste15Row" hidden="1">#REF!</definedName>
    <definedName name="XRefPaste16" hidden="1">#REF!</definedName>
    <definedName name="XRefPaste16Row" hidden="1">#REF!</definedName>
    <definedName name="XRefPaste17" hidden="1">'[6]resumen de depreciaciones'!$H$9</definedName>
    <definedName name="XRefPaste17Row" hidden="1">#REF!</definedName>
    <definedName name="XRefPaste18" hidden="1">[7]Notas!$K$26</definedName>
    <definedName name="XRefPaste18Row" hidden="1">#REF!</definedName>
    <definedName name="XRefPaste19" hidden="1">'[6]resumen de depreciaciones'!$H$15</definedName>
    <definedName name="XRefPaste19Row" hidden="1">#REF!</definedName>
    <definedName name="XRefPaste1Row" hidden="1">#REF!</definedName>
    <definedName name="XRefPaste2" hidden="1">#REF!</definedName>
    <definedName name="XRefPaste20" hidden="1">'[6]resumen de depreciaciones'!$H$17</definedName>
    <definedName name="XRefPaste20Row" hidden="1">#REF!</definedName>
    <definedName name="XRefPaste21" hidden="1">#REF!</definedName>
    <definedName name="XRefPaste21Row" hidden="1">#REF!</definedName>
    <definedName name="XRefPaste22" hidden="1">[2]AAI!#REF!</definedName>
    <definedName name="XRefPaste22Row" hidden="1">#REF!</definedName>
    <definedName name="XRefPaste23" hidden="1">[8]Subsumaria!#REF!</definedName>
    <definedName name="XRefPaste23Row" hidden="1">#REF!</definedName>
    <definedName name="XRefPaste24" hidden="1">[2]AAI!#REF!</definedName>
    <definedName name="XRefPaste24Row" hidden="1">#REF!</definedName>
    <definedName name="XRefPaste25" hidden="1">#REF!</definedName>
    <definedName name="XRefPaste25Row" hidden="1">#REF!</definedName>
    <definedName name="XRefPaste26" hidden="1">#REF!</definedName>
    <definedName name="XRefPaste26Row" hidden="1">#REF!</definedName>
    <definedName name="XRefPaste27" hidden="1">#REF!</definedName>
    <definedName name="XRefPaste27Row" hidden="1">#REF!</definedName>
    <definedName name="XRefPaste28" hidden="1">#REF!</definedName>
    <definedName name="XRefPaste28Row" hidden="1">#REF!</definedName>
    <definedName name="XRefPaste29" hidden="1">#REF!</definedName>
    <definedName name="XRefPaste29Row" hidden="1">#REF!</definedName>
    <definedName name="XRefPaste2Row" hidden="1">#REF!</definedName>
    <definedName name="XRefPaste3" hidden="1">#REF!</definedName>
    <definedName name="XRefPaste30" hidden="1">[8]Subsumaria!#REF!</definedName>
    <definedName name="XRefPaste30Row" hidden="1">#REF!</definedName>
    <definedName name="XRefPaste31" hidden="1">[3]Variaciones!#REF!</definedName>
    <definedName name="XRefPaste31Row" hidden="1">#REF!</definedName>
    <definedName name="XRefPaste32" hidden="1">#REF!</definedName>
    <definedName name="XRefPaste32Row" hidden="1">#REF!</definedName>
    <definedName name="XRefPaste33" hidden="1">#REF!</definedName>
    <definedName name="XRefPaste33Row" hidden="1">#REF!</definedName>
    <definedName name="XRefPaste34" hidden="1">#REF!</definedName>
    <definedName name="XRefPaste34Row" hidden="1">#REF!</definedName>
    <definedName name="XRefPaste35" hidden="1">#REF!</definedName>
    <definedName name="XRefPaste35Row" hidden="1">#REF!</definedName>
    <definedName name="XRefPaste36" hidden="1">#REF!</definedName>
    <definedName name="XRefPaste36Row" hidden="1">#REF!</definedName>
    <definedName name="XRefPaste37" hidden="1">#REF!</definedName>
    <definedName name="XRefPaste37Row" hidden="1">#REF!</definedName>
    <definedName name="XRefPaste38" hidden="1">#REF!</definedName>
    <definedName name="XRefPaste38Row" hidden="1">#REF!</definedName>
    <definedName name="XRefPaste39" hidden="1">#REF!</definedName>
    <definedName name="XRefPaste39Row" hidden="1">#REF!</definedName>
    <definedName name="XRefPaste3Row" hidden="1">#REF!</definedName>
    <definedName name="XRefPaste4" hidden="1">#REF!</definedName>
    <definedName name="XRefPaste40" hidden="1">#REF!</definedName>
    <definedName name="XRefPaste40Row" hidden="1">#REF!</definedName>
    <definedName name="XRefPaste41" hidden="1">#REF!</definedName>
    <definedName name="XRefPaste41Row" hidden="1">#REF!</definedName>
    <definedName name="XRefPaste42" hidden="1">#REF!</definedName>
    <definedName name="XRefPaste42Row" hidden="1">#REF!</definedName>
    <definedName name="XRefPaste43" hidden="1">#REF!</definedName>
    <definedName name="XRefPaste43Row" hidden="1">#REF!</definedName>
    <definedName name="XRefPaste44" hidden="1">#REF!</definedName>
    <definedName name="XRefPaste44Row" hidden="1">#REF!</definedName>
    <definedName name="XRefPaste45" hidden="1">#REF!</definedName>
    <definedName name="XRefPaste45Row" hidden="1">#REF!</definedName>
    <definedName name="XRefPaste46" hidden="1">#REF!</definedName>
    <definedName name="XRefPaste46Row" hidden="1">#REF!</definedName>
    <definedName name="XRefPaste47" hidden="1">#REF!</definedName>
    <definedName name="XRefPaste47Row" hidden="1">#REF!</definedName>
    <definedName name="XRefPaste48" hidden="1">#REF!</definedName>
    <definedName name="XRefPaste48Row" hidden="1">#REF!</definedName>
    <definedName name="XRefPaste49" hidden="1">#REF!</definedName>
    <definedName name="XRefPaste49Row" hidden="1">#REF!</definedName>
    <definedName name="XRefPaste4Row" hidden="1">#REF!</definedName>
    <definedName name="XRefPaste5" hidden="1">#REF!</definedName>
    <definedName name="XRefPaste50" hidden="1">#REF!</definedName>
    <definedName name="XRefPaste50Row" hidden="1">#REF!</definedName>
    <definedName name="XRefPaste51" hidden="1">#REF!</definedName>
    <definedName name="XRefPaste51Row" hidden="1">#REF!</definedName>
    <definedName name="XRefPaste52" hidden="1">#REF!</definedName>
    <definedName name="XRefPaste52Row" hidden="1">#REF!</definedName>
    <definedName name="XRefPaste53" hidden="1">#REF!</definedName>
    <definedName name="XRefPaste53Row" hidden="1">#REF!</definedName>
    <definedName name="XRefPaste54" hidden="1">#REF!</definedName>
    <definedName name="XRefPaste54Row" hidden="1">#REF!</definedName>
    <definedName name="XRefPaste55Row" hidden="1">#REF!</definedName>
    <definedName name="XRefPaste56" hidden="1">#REF!</definedName>
    <definedName name="XRefPaste56Row" hidden="1">#REF!</definedName>
    <definedName name="XRefPaste57" hidden="1">#REF!</definedName>
    <definedName name="XRefPaste57Row" hidden="1">#REF!</definedName>
    <definedName name="XRefPaste58" hidden="1">#REF!</definedName>
    <definedName name="XRefPaste58Row" hidden="1">#REF!</definedName>
    <definedName name="XRefPaste59" hidden="1">[2]AAI!#REF!</definedName>
    <definedName name="XRefPaste59Row" hidden="1">#REF!</definedName>
    <definedName name="XRefPaste5Row" hidden="1">#REF!</definedName>
    <definedName name="XRefPaste6" hidden="1">[2]AAI!#REF!</definedName>
    <definedName name="XRefPaste60" hidden="1">#REF!</definedName>
    <definedName name="XRefPaste60Row" hidden="1">#REF!</definedName>
    <definedName name="XRefPaste61" hidden="1">#REF!</definedName>
    <definedName name="XRefPaste61Row" hidden="1">#REF!</definedName>
    <definedName name="XRefPaste62" hidden="1">[3]Variaciones!#REF!</definedName>
    <definedName name="XRefPaste62Row" hidden="1">#REF!</definedName>
    <definedName name="XRefPaste63" hidden="1">[3]Variaciones!#REF!</definedName>
    <definedName name="XRefPaste63Row" hidden="1">#REF!</definedName>
    <definedName name="XRefPaste64" hidden="1">#REF!</definedName>
    <definedName name="XRefPaste66Row" hidden="1">#REF!</definedName>
    <definedName name="XRefPaste67" hidden="1">#REF!</definedName>
    <definedName name="XRefPaste67Row" hidden="1">#REF!</definedName>
    <definedName name="XRefPaste68" hidden="1">#REF!</definedName>
    <definedName name="XRefPaste68Row" hidden="1">#REF!</definedName>
    <definedName name="XRefPaste69" hidden="1">#REF!</definedName>
    <definedName name="XRefPaste69Row" hidden="1">#REF!</definedName>
    <definedName name="XRefPaste6Row" hidden="1">#REF!</definedName>
    <definedName name="XRefPaste7" hidden="1">#REF!</definedName>
    <definedName name="XRefPaste70" hidden="1">#REF!</definedName>
    <definedName name="XRefPaste70Row" hidden="1">#REF!</definedName>
    <definedName name="XRefPaste71" hidden="1">#REF!</definedName>
    <definedName name="XRefPaste71Row" hidden="1">#REF!</definedName>
    <definedName name="XRefPaste72" hidden="1">#REF!</definedName>
    <definedName name="XRefPaste72Row" hidden="1">#REF!</definedName>
    <definedName name="XRefPaste73" hidden="1">#REF!</definedName>
    <definedName name="XRefPaste73Row" hidden="1">#REF!</definedName>
    <definedName name="XRefPaste74" hidden="1">#REF!</definedName>
    <definedName name="XRefPaste74Row" hidden="1">#REF!</definedName>
    <definedName name="XRefPaste75" hidden="1">#REF!</definedName>
    <definedName name="XRefPaste75Row" hidden="1">#REF!</definedName>
    <definedName name="XRefPaste76" hidden="1">#REF!</definedName>
    <definedName name="XRefPaste76Row" hidden="1">#REF!</definedName>
    <definedName name="XRefPaste77Row" hidden="1">#REF!</definedName>
    <definedName name="XRefPaste78" hidden="1">#REF!</definedName>
    <definedName name="XRefPaste79" hidden="1">#REF!</definedName>
    <definedName name="XRefPaste79Row" hidden="1">#REF!</definedName>
    <definedName name="XRefPaste7Row" hidden="1">#REF!</definedName>
    <definedName name="XRefPaste8" hidden="1">#REF!</definedName>
    <definedName name="XRefPaste80" hidden="1">[3]Variaciones!#REF!</definedName>
    <definedName name="XRefPaste80Row" hidden="1">#REF!</definedName>
    <definedName name="XRefPaste81" hidden="1">[3]Variaciones!#REF!</definedName>
    <definedName name="XRefPaste81Row" hidden="1">#REF!</definedName>
    <definedName name="XRefPaste82" hidden="1">#REF!</definedName>
    <definedName name="XRefPaste82Row" hidden="1">#REF!</definedName>
    <definedName name="XRefPaste83" hidden="1">#REF!</definedName>
    <definedName name="XRefPaste83Row" hidden="1">#REF!</definedName>
    <definedName name="XRefPaste84" hidden="1">[3]Variaciones!#REF!</definedName>
    <definedName name="XRefPaste84Row" hidden="1">#REF!</definedName>
    <definedName name="XRefPaste85" hidden="1">[3]Variaciones!#REF!</definedName>
    <definedName name="XRefPaste85Row" hidden="1">#REF!</definedName>
    <definedName name="XRefPaste86Row" hidden="1">#REF!</definedName>
    <definedName name="XRefPaste87" hidden="1">#REF!</definedName>
    <definedName name="XRefPaste87Row" hidden="1">#REF!</definedName>
    <definedName name="XRefPaste88" hidden="1">#REF!</definedName>
    <definedName name="XRefPaste88Row" hidden="1">#REF!</definedName>
    <definedName name="XRefPaste89" hidden="1">#REF!</definedName>
    <definedName name="XRefPaste89Row" hidden="1">#REF!</definedName>
    <definedName name="XRefPaste8Row" hidden="1">#REF!</definedName>
    <definedName name="XRefPaste9" hidden="1">#REF!</definedName>
    <definedName name="XRefPaste90Row" hidden="1">#REF!</definedName>
    <definedName name="XRefPaste91Row" hidden="1">#REF!</definedName>
    <definedName name="XRefPaste92Row" hidden="1">#REF!</definedName>
    <definedName name="XRefPaste94" hidden="1">[3]Variaciones!#REF!</definedName>
    <definedName name="XRefPaste94Row" hidden="1">#REF!</definedName>
    <definedName name="XRefPaste96Row" hidden="1">#REF!</definedName>
    <definedName name="XRefPaste97Row" hidden="1">#REF!</definedName>
    <definedName name="XRefPaste98Row" hidden="1">#REF!</definedName>
    <definedName name="XRefPaste9Row" hidden="1">#REF!</definedName>
    <definedName name="XRefPasteRangeCount" hidden="1">59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474" i="3" l="1"/>
  <c r="G474" i="3"/>
  <c r="H474" i="3"/>
  <c r="I474" i="3"/>
  <c r="J474" i="3"/>
  <c r="K474" i="3"/>
  <c r="L474" i="3"/>
  <c r="M474" i="3"/>
  <c r="N474" i="3"/>
  <c r="O474" i="3"/>
  <c r="P474" i="3"/>
  <c r="Q474" i="3"/>
  <c r="R475" i="3"/>
  <c r="R474" i="3" s="1"/>
  <c r="F476" i="3"/>
  <c r="G476" i="3"/>
  <c r="H476" i="3"/>
  <c r="I476" i="3"/>
  <c r="J476" i="3"/>
  <c r="K476" i="3"/>
  <c r="L476" i="3"/>
  <c r="M476" i="3"/>
  <c r="N476" i="3"/>
  <c r="O476" i="3"/>
  <c r="P476" i="3"/>
  <c r="Q476" i="3"/>
  <c r="R477" i="3"/>
  <c r="R476" i="3" s="1"/>
  <c r="F478" i="3"/>
  <c r="G478" i="3"/>
  <c r="H478" i="3"/>
  <c r="I478" i="3"/>
  <c r="J478" i="3"/>
  <c r="K478" i="3"/>
  <c r="L478" i="3"/>
  <c r="M478" i="3"/>
  <c r="N478" i="3"/>
  <c r="O478" i="3"/>
  <c r="P478" i="3"/>
  <c r="Q478" i="3"/>
  <c r="R479" i="3"/>
  <c r="R478" i="3" s="1"/>
  <c r="F480" i="3"/>
  <c r="G480" i="3"/>
  <c r="H480" i="3"/>
  <c r="I480" i="3"/>
  <c r="J480" i="3"/>
  <c r="K480" i="3"/>
  <c r="L480" i="3"/>
  <c r="M480" i="3"/>
  <c r="N480" i="3"/>
  <c r="O480" i="3"/>
  <c r="P480" i="3"/>
  <c r="Q480" i="3"/>
  <c r="R481" i="3"/>
  <c r="R480" i="3" s="1"/>
  <c r="F482" i="3"/>
  <c r="G482" i="3"/>
  <c r="H482" i="3"/>
  <c r="I482" i="3"/>
  <c r="J482" i="3"/>
  <c r="K482" i="3"/>
  <c r="L482" i="3"/>
  <c r="M482" i="3"/>
  <c r="N482" i="3"/>
  <c r="O482" i="3"/>
  <c r="P482" i="3"/>
  <c r="Q482" i="3"/>
  <c r="R483" i="3"/>
  <c r="R482" i="3" s="1"/>
  <c r="F484" i="3"/>
  <c r="G484" i="3"/>
  <c r="H484" i="3"/>
  <c r="I484" i="3"/>
  <c r="J484" i="3"/>
  <c r="K484" i="3"/>
  <c r="L484" i="3"/>
  <c r="M484" i="3"/>
  <c r="N484" i="3"/>
  <c r="O484" i="3"/>
  <c r="P484" i="3"/>
  <c r="Q484" i="3"/>
  <c r="R485" i="3"/>
  <c r="R484" i="3" s="1"/>
  <c r="Q438" i="3" l="1"/>
  <c r="P438" i="3"/>
  <c r="O438" i="3"/>
  <c r="N438" i="3"/>
  <c r="M438" i="3"/>
  <c r="L438" i="3"/>
  <c r="K438" i="3"/>
  <c r="J438" i="3"/>
  <c r="I438" i="3"/>
  <c r="H438" i="3"/>
  <c r="G438" i="3"/>
  <c r="F438" i="3"/>
  <c r="Q565" i="3" l="1"/>
  <c r="Q564" i="3" s="1"/>
  <c r="P565" i="3"/>
  <c r="P564" i="3" s="1"/>
  <c r="O565" i="3"/>
  <c r="O564" i="3" s="1"/>
  <c r="N565" i="3"/>
  <c r="N564" i="3" s="1"/>
  <c r="M565" i="3"/>
  <c r="M564" i="3" s="1"/>
  <c r="L565" i="3"/>
  <c r="L564" i="3" s="1"/>
  <c r="K565" i="3"/>
  <c r="K564" i="3" s="1"/>
  <c r="J565" i="3"/>
  <c r="J564" i="3" s="1"/>
  <c r="I565" i="3"/>
  <c r="I564" i="3" s="1"/>
  <c r="H565" i="3"/>
  <c r="H564" i="3" s="1"/>
  <c r="G565" i="3"/>
  <c r="G564" i="3" s="1"/>
  <c r="F565" i="3"/>
  <c r="F564" i="3" s="1"/>
  <c r="R559" i="3"/>
  <c r="R558" i="3" s="1"/>
  <c r="Q559" i="3"/>
  <c r="Q558" i="3" s="1"/>
  <c r="P559" i="3"/>
  <c r="P558" i="3" s="1"/>
  <c r="O559" i="3"/>
  <c r="O558" i="3" s="1"/>
  <c r="N559" i="3"/>
  <c r="N558" i="3" s="1"/>
  <c r="M559" i="3"/>
  <c r="M558" i="3" s="1"/>
  <c r="L559" i="3"/>
  <c r="L558" i="3" s="1"/>
  <c r="K559" i="3"/>
  <c r="K558" i="3" s="1"/>
  <c r="J559" i="3"/>
  <c r="J558" i="3" s="1"/>
  <c r="I559" i="3"/>
  <c r="I558" i="3" s="1"/>
  <c r="H559" i="3"/>
  <c r="H558" i="3" s="1"/>
  <c r="G559" i="3"/>
  <c r="G558" i="3" s="1"/>
  <c r="F559" i="3"/>
  <c r="F558" i="3" s="1"/>
  <c r="R555" i="3"/>
  <c r="R554" i="3" s="1"/>
  <c r="Q555" i="3"/>
  <c r="Q554" i="3" s="1"/>
  <c r="P555" i="3"/>
  <c r="P554" i="3" s="1"/>
  <c r="O555" i="3"/>
  <c r="O554" i="3" s="1"/>
  <c r="N555" i="3"/>
  <c r="N554" i="3" s="1"/>
  <c r="M555" i="3"/>
  <c r="M554" i="3" s="1"/>
  <c r="L555" i="3"/>
  <c r="L554" i="3" s="1"/>
  <c r="K555" i="3"/>
  <c r="K554" i="3" s="1"/>
  <c r="J555" i="3"/>
  <c r="J554" i="3" s="1"/>
  <c r="I555" i="3"/>
  <c r="I554" i="3" s="1"/>
  <c r="H555" i="3"/>
  <c r="H554" i="3" s="1"/>
  <c r="G555" i="3"/>
  <c r="G554" i="3" s="1"/>
  <c r="F555" i="3"/>
  <c r="F554" i="3" s="1"/>
  <c r="R552" i="3"/>
  <c r="R551" i="3" s="1"/>
  <c r="Q552" i="3"/>
  <c r="Q551" i="3" s="1"/>
  <c r="P552" i="3"/>
  <c r="P551" i="3" s="1"/>
  <c r="O552" i="3"/>
  <c r="O551" i="3" s="1"/>
  <c r="N552" i="3"/>
  <c r="N551" i="3" s="1"/>
  <c r="M552" i="3"/>
  <c r="M551" i="3" s="1"/>
  <c r="L552" i="3"/>
  <c r="L551" i="3" s="1"/>
  <c r="K552" i="3"/>
  <c r="K551" i="3" s="1"/>
  <c r="J552" i="3"/>
  <c r="J551" i="3" s="1"/>
  <c r="I552" i="3"/>
  <c r="I551" i="3" s="1"/>
  <c r="H552" i="3"/>
  <c r="H551" i="3" s="1"/>
  <c r="G552" i="3"/>
  <c r="G551" i="3" s="1"/>
  <c r="F552" i="3"/>
  <c r="F551" i="3" s="1"/>
  <c r="R549" i="3"/>
  <c r="R548" i="3" s="1"/>
  <c r="Q549" i="3"/>
  <c r="Q548" i="3" s="1"/>
  <c r="P549" i="3"/>
  <c r="P548" i="3" s="1"/>
  <c r="O549" i="3"/>
  <c r="O548" i="3" s="1"/>
  <c r="N549" i="3"/>
  <c r="N548" i="3" s="1"/>
  <c r="M549" i="3"/>
  <c r="M548" i="3" s="1"/>
  <c r="L549" i="3"/>
  <c r="L548" i="3" s="1"/>
  <c r="K549" i="3"/>
  <c r="K548" i="3" s="1"/>
  <c r="J549" i="3"/>
  <c r="J548" i="3" s="1"/>
  <c r="I549" i="3"/>
  <c r="I548" i="3" s="1"/>
  <c r="H549" i="3"/>
  <c r="H548" i="3" s="1"/>
  <c r="G549" i="3"/>
  <c r="G548" i="3" s="1"/>
  <c r="F549" i="3"/>
  <c r="F548" i="3" s="1"/>
  <c r="R546" i="3"/>
  <c r="Q546" i="3"/>
  <c r="P546" i="3"/>
  <c r="O546" i="3"/>
  <c r="N546" i="3"/>
  <c r="M546" i="3"/>
  <c r="L546" i="3"/>
  <c r="K546" i="3"/>
  <c r="J546" i="3"/>
  <c r="I546" i="3"/>
  <c r="H546" i="3"/>
  <c r="G546" i="3"/>
  <c r="F546" i="3"/>
  <c r="Q538" i="3"/>
  <c r="P538" i="3"/>
  <c r="O538" i="3"/>
  <c r="N538" i="3"/>
  <c r="M538" i="3"/>
  <c r="L538" i="3"/>
  <c r="K538" i="3"/>
  <c r="J538" i="3"/>
  <c r="I538" i="3"/>
  <c r="H538" i="3"/>
  <c r="G538" i="3"/>
  <c r="F538" i="3"/>
  <c r="R537" i="3"/>
  <c r="Q535" i="3"/>
  <c r="P535" i="3"/>
  <c r="O535" i="3"/>
  <c r="N535" i="3"/>
  <c r="M535" i="3"/>
  <c r="L535" i="3"/>
  <c r="K535" i="3"/>
  <c r="J535" i="3"/>
  <c r="I535" i="3"/>
  <c r="H535" i="3"/>
  <c r="G535" i="3"/>
  <c r="R534" i="3"/>
  <c r="R533" i="3"/>
  <c r="R526" i="3"/>
  <c r="Q526" i="3"/>
  <c r="P526" i="3"/>
  <c r="O526" i="3"/>
  <c r="N526" i="3"/>
  <c r="M526" i="3"/>
  <c r="L526" i="3"/>
  <c r="K526" i="3"/>
  <c r="J526" i="3"/>
  <c r="I526" i="3"/>
  <c r="H526" i="3"/>
  <c r="G526" i="3"/>
  <c r="F526" i="3"/>
  <c r="R522" i="3"/>
  <c r="Q522" i="3"/>
  <c r="P522" i="3"/>
  <c r="O522" i="3"/>
  <c r="N522" i="3"/>
  <c r="M522" i="3"/>
  <c r="L522" i="3"/>
  <c r="K522" i="3"/>
  <c r="J522" i="3"/>
  <c r="I522" i="3"/>
  <c r="H522" i="3"/>
  <c r="G522" i="3"/>
  <c r="F522" i="3"/>
  <c r="R520" i="3"/>
  <c r="Q520" i="3"/>
  <c r="P520" i="3"/>
  <c r="O520" i="3"/>
  <c r="N520" i="3"/>
  <c r="M520" i="3"/>
  <c r="L520" i="3"/>
  <c r="K520" i="3"/>
  <c r="J520" i="3"/>
  <c r="I520" i="3"/>
  <c r="H520" i="3"/>
  <c r="G520" i="3"/>
  <c r="F520" i="3"/>
  <c r="R518" i="3"/>
  <c r="Q518" i="3"/>
  <c r="P518" i="3"/>
  <c r="O518" i="3"/>
  <c r="N518" i="3"/>
  <c r="M518" i="3"/>
  <c r="L518" i="3"/>
  <c r="K518" i="3"/>
  <c r="J518" i="3"/>
  <c r="I518" i="3"/>
  <c r="H518" i="3"/>
  <c r="G518" i="3"/>
  <c r="F518" i="3"/>
  <c r="R516" i="3"/>
  <c r="R515" i="3" s="1"/>
  <c r="Q515" i="3"/>
  <c r="P515" i="3"/>
  <c r="O515" i="3"/>
  <c r="N515" i="3"/>
  <c r="M515" i="3"/>
  <c r="L515" i="3"/>
  <c r="K515" i="3"/>
  <c r="J515" i="3"/>
  <c r="I515" i="3"/>
  <c r="H515" i="3"/>
  <c r="G515" i="3"/>
  <c r="F515" i="3"/>
  <c r="R514" i="3"/>
  <c r="R513" i="3"/>
  <c r="R512" i="3"/>
  <c r="R511" i="3"/>
  <c r="R507" i="3"/>
  <c r="R506" i="3"/>
  <c r="R505" i="3"/>
  <c r="R504" i="3"/>
  <c r="R503" i="3"/>
  <c r="R500" i="3"/>
  <c r="Q499" i="3"/>
  <c r="P499" i="3"/>
  <c r="O499" i="3"/>
  <c r="N499" i="3"/>
  <c r="M499" i="3"/>
  <c r="L499" i="3"/>
  <c r="K499" i="3"/>
  <c r="J499" i="3"/>
  <c r="I499" i="3"/>
  <c r="H499" i="3"/>
  <c r="G499" i="3"/>
  <c r="F499" i="3"/>
  <c r="R498" i="3"/>
  <c r="Q496" i="3"/>
  <c r="P496" i="3"/>
  <c r="O496" i="3"/>
  <c r="N496" i="3"/>
  <c r="M496" i="3"/>
  <c r="L496" i="3"/>
  <c r="K496" i="3"/>
  <c r="J496" i="3"/>
  <c r="I496" i="3"/>
  <c r="H496" i="3"/>
  <c r="G496" i="3"/>
  <c r="R495" i="3"/>
  <c r="R494" i="3" s="1"/>
  <c r="Q494" i="3"/>
  <c r="P494" i="3"/>
  <c r="O494" i="3"/>
  <c r="N494" i="3"/>
  <c r="M494" i="3"/>
  <c r="L494" i="3"/>
  <c r="K494" i="3"/>
  <c r="J494" i="3"/>
  <c r="I494" i="3"/>
  <c r="H494" i="3"/>
  <c r="G494" i="3"/>
  <c r="F494" i="3"/>
  <c r="R493" i="3"/>
  <c r="Q491" i="3"/>
  <c r="P491" i="3"/>
  <c r="O491" i="3"/>
  <c r="N491" i="3"/>
  <c r="M491" i="3"/>
  <c r="L491" i="3"/>
  <c r="K491" i="3"/>
  <c r="J491" i="3"/>
  <c r="I491" i="3"/>
  <c r="H491" i="3"/>
  <c r="G491" i="3"/>
  <c r="F491" i="3"/>
  <c r="Q488" i="3"/>
  <c r="P488" i="3"/>
  <c r="O488" i="3"/>
  <c r="N488" i="3"/>
  <c r="M488" i="3"/>
  <c r="L488" i="3"/>
  <c r="K488" i="3"/>
  <c r="J488" i="3"/>
  <c r="I488" i="3"/>
  <c r="H488" i="3"/>
  <c r="G488" i="3"/>
  <c r="F488" i="3"/>
  <c r="Q472" i="3"/>
  <c r="P472" i="3"/>
  <c r="O472" i="3"/>
  <c r="N472" i="3"/>
  <c r="M472" i="3"/>
  <c r="L472" i="3"/>
  <c r="K472" i="3"/>
  <c r="J472" i="3"/>
  <c r="I472" i="3"/>
  <c r="G472" i="3"/>
  <c r="F472" i="3"/>
  <c r="Q470" i="3"/>
  <c r="P470" i="3"/>
  <c r="O470" i="3"/>
  <c r="N470" i="3"/>
  <c r="M470" i="3"/>
  <c r="L470" i="3"/>
  <c r="K470" i="3"/>
  <c r="J470" i="3"/>
  <c r="I470" i="3"/>
  <c r="H470" i="3"/>
  <c r="G470" i="3"/>
  <c r="R461" i="3"/>
  <c r="R460" i="3"/>
  <c r="R459" i="3"/>
  <c r="R458" i="3"/>
  <c r="Q457" i="3"/>
  <c r="P457" i="3"/>
  <c r="O457" i="3"/>
  <c r="N457" i="3"/>
  <c r="M457" i="3"/>
  <c r="L457" i="3"/>
  <c r="K457" i="3"/>
  <c r="J457" i="3"/>
  <c r="I457" i="3"/>
  <c r="H457" i="3"/>
  <c r="G457" i="3"/>
  <c r="F457" i="3"/>
  <c r="R456" i="3"/>
  <c r="Q454" i="3"/>
  <c r="P454" i="3"/>
  <c r="O454" i="3"/>
  <c r="N454" i="3"/>
  <c r="M454" i="3"/>
  <c r="L454" i="3"/>
  <c r="K454" i="3"/>
  <c r="J454" i="3"/>
  <c r="I454" i="3"/>
  <c r="H454" i="3"/>
  <c r="G454" i="3"/>
  <c r="F454" i="3"/>
  <c r="R453" i="3"/>
  <c r="Q451" i="3"/>
  <c r="P451" i="3"/>
  <c r="O451" i="3"/>
  <c r="N451" i="3"/>
  <c r="M451" i="3"/>
  <c r="L451" i="3"/>
  <c r="K451" i="3"/>
  <c r="J451" i="3"/>
  <c r="I451" i="3"/>
  <c r="H451" i="3"/>
  <c r="G451" i="3"/>
  <c r="F451" i="3"/>
  <c r="R450" i="3"/>
  <c r="Q448" i="3"/>
  <c r="P448" i="3"/>
  <c r="O448" i="3"/>
  <c r="N448" i="3"/>
  <c r="M448" i="3"/>
  <c r="L448" i="3"/>
  <c r="K448" i="3"/>
  <c r="J448" i="3"/>
  <c r="I448" i="3"/>
  <c r="H448" i="3"/>
  <c r="G448" i="3"/>
  <c r="F448" i="3"/>
  <c r="R447" i="3"/>
  <c r="Q445" i="3"/>
  <c r="P445" i="3"/>
  <c r="O445" i="3"/>
  <c r="N445" i="3"/>
  <c r="M445" i="3"/>
  <c r="L445" i="3"/>
  <c r="K445" i="3"/>
  <c r="J445" i="3"/>
  <c r="I445" i="3"/>
  <c r="H445" i="3"/>
  <c r="G445" i="3"/>
  <c r="R444" i="3"/>
  <c r="Q441" i="3"/>
  <c r="R440" i="3"/>
  <c r="R433" i="3"/>
  <c r="Q433" i="3"/>
  <c r="P433" i="3"/>
  <c r="O433" i="3"/>
  <c r="N433" i="3"/>
  <c r="M433" i="3"/>
  <c r="L433" i="3"/>
  <c r="K433" i="3"/>
  <c r="J433" i="3"/>
  <c r="I433" i="3"/>
  <c r="H433" i="3"/>
  <c r="G433" i="3"/>
  <c r="F433" i="3"/>
  <c r="R431" i="3"/>
  <c r="Q431" i="3"/>
  <c r="P431" i="3"/>
  <c r="O431" i="3"/>
  <c r="N431" i="3"/>
  <c r="M431" i="3"/>
  <c r="L431" i="3"/>
  <c r="K431" i="3"/>
  <c r="J431" i="3"/>
  <c r="I431" i="3"/>
  <c r="H431" i="3"/>
  <c r="G431" i="3"/>
  <c r="F431" i="3"/>
  <c r="R430" i="3"/>
  <c r="R429" i="3"/>
  <c r="R428" i="3"/>
  <c r="R427" i="3"/>
  <c r="R426" i="3"/>
  <c r="R423" i="3"/>
  <c r="R420" i="3"/>
  <c r="R416" i="3"/>
  <c r="R415" i="3" s="1"/>
  <c r="R414" i="3" s="1"/>
  <c r="Q415" i="3"/>
  <c r="Q414" i="3" s="1"/>
  <c r="P415" i="3"/>
  <c r="P414" i="3" s="1"/>
  <c r="O415" i="3"/>
  <c r="O414" i="3" s="1"/>
  <c r="N415" i="3"/>
  <c r="N414" i="3" s="1"/>
  <c r="M415" i="3"/>
  <c r="M414" i="3" s="1"/>
  <c r="L415" i="3"/>
  <c r="L414" i="3" s="1"/>
  <c r="K415" i="3"/>
  <c r="K414" i="3" s="1"/>
  <c r="J415" i="3"/>
  <c r="J414" i="3" s="1"/>
  <c r="I415" i="3"/>
  <c r="I414" i="3" s="1"/>
  <c r="H415" i="3"/>
  <c r="H414" i="3" s="1"/>
  <c r="G415" i="3"/>
  <c r="G414" i="3" s="1"/>
  <c r="F415" i="3"/>
  <c r="F414" i="3" s="1"/>
  <c r="R413" i="3"/>
  <c r="Q410" i="3"/>
  <c r="P410" i="3"/>
  <c r="O410" i="3"/>
  <c r="N410" i="3"/>
  <c r="M410" i="3"/>
  <c r="L410" i="3"/>
  <c r="K410" i="3"/>
  <c r="J410" i="3"/>
  <c r="I410" i="3"/>
  <c r="H410" i="3"/>
  <c r="G410" i="3"/>
  <c r="R403" i="3"/>
  <c r="R400" i="3"/>
  <c r="R399" i="3"/>
  <c r="R398" i="3"/>
  <c r="R397" i="3"/>
  <c r="R396" i="3"/>
  <c r="R395" i="3"/>
  <c r="R394" i="3"/>
  <c r="R393" i="3"/>
  <c r="R392" i="3"/>
  <c r="R391" i="3"/>
  <c r="R390" i="3"/>
  <c r="R389" i="3"/>
  <c r="R386" i="3"/>
  <c r="R385" i="3"/>
  <c r="R384" i="3"/>
  <c r="R381" i="3"/>
  <c r="R378" i="3"/>
  <c r="R377" i="3"/>
  <c r="R376" i="3"/>
  <c r="R375" i="3"/>
  <c r="R374" i="3"/>
  <c r="R373" i="3"/>
  <c r="R371" i="3"/>
  <c r="R370" i="3"/>
  <c r="R369" i="3"/>
  <c r="R368" i="3"/>
  <c r="R365" i="3"/>
  <c r="R364" i="3"/>
  <c r="R361" i="3"/>
  <c r="R357" i="3"/>
  <c r="R350" i="3"/>
  <c r="R346" i="3"/>
  <c r="Q345" i="3"/>
  <c r="P345" i="3"/>
  <c r="O345" i="3"/>
  <c r="N345" i="3"/>
  <c r="M345" i="3"/>
  <c r="L345" i="3"/>
  <c r="K345" i="3"/>
  <c r="J345" i="3"/>
  <c r="I345" i="3"/>
  <c r="H345" i="3"/>
  <c r="G345" i="3"/>
  <c r="F345" i="3"/>
  <c r="R342" i="3"/>
  <c r="R341" i="3"/>
  <c r="R340" i="3"/>
  <c r="R336" i="3"/>
  <c r="Q335" i="3"/>
  <c r="P335" i="3"/>
  <c r="O335" i="3"/>
  <c r="N335" i="3"/>
  <c r="M335" i="3"/>
  <c r="L335" i="3"/>
  <c r="K335" i="3"/>
  <c r="J335" i="3"/>
  <c r="I335" i="3"/>
  <c r="H335" i="3"/>
  <c r="G335" i="3"/>
  <c r="F335" i="3"/>
  <c r="R333" i="3"/>
  <c r="Q333" i="3"/>
  <c r="P333" i="3"/>
  <c r="O333" i="3"/>
  <c r="N333" i="3"/>
  <c r="M333" i="3"/>
  <c r="L333" i="3"/>
  <c r="K333" i="3"/>
  <c r="J333" i="3"/>
  <c r="I333" i="3"/>
  <c r="H333" i="3"/>
  <c r="G333" i="3"/>
  <c r="F333" i="3"/>
  <c r="R331" i="3"/>
  <c r="R323" i="3"/>
  <c r="R322" i="3" s="1"/>
  <c r="R321" i="3" s="1"/>
  <c r="Q322" i="3"/>
  <c r="Q321" i="3" s="1"/>
  <c r="P322" i="3"/>
  <c r="P321" i="3" s="1"/>
  <c r="O322" i="3"/>
  <c r="O321" i="3" s="1"/>
  <c r="N322" i="3"/>
  <c r="N321" i="3" s="1"/>
  <c r="M322" i="3"/>
  <c r="M321" i="3" s="1"/>
  <c r="L322" i="3"/>
  <c r="L321" i="3" s="1"/>
  <c r="K322" i="3"/>
  <c r="K321" i="3" s="1"/>
  <c r="J322" i="3"/>
  <c r="J321" i="3" s="1"/>
  <c r="I322" i="3"/>
  <c r="I321" i="3" s="1"/>
  <c r="H322" i="3"/>
  <c r="H321" i="3" s="1"/>
  <c r="G322" i="3"/>
  <c r="G321" i="3" s="1"/>
  <c r="F322" i="3"/>
  <c r="F321" i="3" s="1"/>
  <c r="R319" i="3"/>
  <c r="R318" i="3"/>
  <c r="R309" i="3"/>
  <c r="R308" i="3"/>
  <c r="R306" i="3"/>
  <c r="R305" i="3"/>
  <c r="R304" i="3"/>
  <c r="R303" i="3"/>
  <c r="R302" i="3"/>
  <c r="R301" i="3"/>
  <c r="R300" i="3"/>
  <c r="R299" i="3"/>
  <c r="R295" i="3"/>
  <c r="R287" i="3"/>
  <c r="R286" i="3"/>
  <c r="Q282" i="3"/>
  <c r="P282" i="3"/>
  <c r="O282" i="3"/>
  <c r="N282" i="3"/>
  <c r="M282" i="3"/>
  <c r="L282" i="3"/>
  <c r="K282" i="3"/>
  <c r="J282" i="3"/>
  <c r="I282" i="3"/>
  <c r="H282" i="3"/>
  <c r="G282" i="3"/>
  <c r="F282" i="3"/>
  <c r="R281" i="3"/>
  <c r="Q280" i="3"/>
  <c r="P280" i="3"/>
  <c r="O280" i="3"/>
  <c r="N280" i="3"/>
  <c r="M280" i="3"/>
  <c r="L280" i="3"/>
  <c r="K280" i="3"/>
  <c r="J280" i="3"/>
  <c r="I280" i="3"/>
  <c r="H280" i="3"/>
  <c r="G280" i="3"/>
  <c r="F280" i="3"/>
  <c r="R279" i="3"/>
  <c r="R278" i="3" s="1"/>
  <c r="Q278" i="3"/>
  <c r="P278" i="3"/>
  <c r="O278" i="3"/>
  <c r="N278" i="3"/>
  <c r="M278" i="3"/>
  <c r="L278" i="3"/>
  <c r="K278" i="3"/>
  <c r="J278" i="3"/>
  <c r="I278" i="3"/>
  <c r="H278" i="3"/>
  <c r="G278" i="3"/>
  <c r="F278" i="3"/>
  <c r="R277" i="3"/>
  <c r="R276" i="3" s="1"/>
  <c r="Q276" i="3"/>
  <c r="P276" i="3"/>
  <c r="O276" i="3"/>
  <c r="N276" i="3"/>
  <c r="M276" i="3"/>
  <c r="L276" i="3"/>
  <c r="K276" i="3"/>
  <c r="J276" i="3"/>
  <c r="I276" i="3"/>
  <c r="H276" i="3"/>
  <c r="G276" i="3"/>
  <c r="F276" i="3"/>
  <c r="R265" i="3"/>
  <c r="R264" i="3"/>
  <c r="R263" i="3"/>
  <c r="R262" i="3"/>
  <c r="R261" i="3"/>
  <c r="R260" i="3"/>
  <c r="Q259" i="3"/>
  <c r="P259" i="3"/>
  <c r="O259" i="3"/>
  <c r="N259" i="3"/>
  <c r="M259" i="3"/>
  <c r="L259" i="3"/>
  <c r="K259" i="3"/>
  <c r="J259" i="3"/>
  <c r="I259" i="3"/>
  <c r="H259" i="3"/>
  <c r="G259" i="3"/>
  <c r="F259" i="3"/>
  <c r="R251" i="3"/>
  <c r="R250" i="3" s="1"/>
  <c r="Q251" i="3"/>
  <c r="Q250" i="3" s="1"/>
  <c r="P251" i="3"/>
  <c r="P250" i="3" s="1"/>
  <c r="O251" i="3"/>
  <c r="O250" i="3" s="1"/>
  <c r="N251" i="3"/>
  <c r="N250" i="3" s="1"/>
  <c r="M251" i="3"/>
  <c r="M250" i="3" s="1"/>
  <c r="L251" i="3"/>
  <c r="L250" i="3" s="1"/>
  <c r="K251" i="3"/>
  <c r="K250" i="3" s="1"/>
  <c r="J251" i="3"/>
  <c r="J250" i="3" s="1"/>
  <c r="I251" i="3"/>
  <c r="I250" i="3" s="1"/>
  <c r="H251" i="3"/>
  <c r="H250" i="3" s="1"/>
  <c r="G251" i="3"/>
  <c r="G250" i="3" s="1"/>
  <c r="F251" i="3"/>
  <c r="F250" i="3" s="1"/>
  <c r="Q248" i="3"/>
  <c r="P248" i="3"/>
  <c r="O248" i="3"/>
  <c r="N248" i="3"/>
  <c r="M248" i="3"/>
  <c r="L248" i="3"/>
  <c r="K248" i="3"/>
  <c r="J248" i="3"/>
  <c r="I248" i="3"/>
  <c r="H248" i="3"/>
  <c r="G248" i="3"/>
  <c r="F248" i="3"/>
  <c r="R244" i="3"/>
  <c r="R243" i="3"/>
  <c r="R227" i="3"/>
  <c r="Q227" i="3"/>
  <c r="P227" i="3"/>
  <c r="O227" i="3"/>
  <c r="N227" i="3"/>
  <c r="M227" i="3"/>
  <c r="L227" i="3"/>
  <c r="K227" i="3"/>
  <c r="J227" i="3"/>
  <c r="I227" i="3"/>
  <c r="H227" i="3"/>
  <c r="G227" i="3"/>
  <c r="F227" i="3"/>
  <c r="R225" i="3"/>
  <c r="Q225" i="3"/>
  <c r="P225" i="3"/>
  <c r="O225" i="3"/>
  <c r="N225" i="3"/>
  <c r="M225" i="3"/>
  <c r="L225" i="3"/>
  <c r="K225" i="3"/>
  <c r="J225" i="3"/>
  <c r="I225" i="3"/>
  <c r="H225" i="3"/>
  <c r="G225" i="3"/>
  <c r="F225" i="3"/>
  <c r="R223" i="3"/>
  <c r="Q223" i="3"/>
  <c r="P223" i="3"/>
  <c r="O223" i="3"/>
  <c r="N223" i="3"/>
  <c r="M223" i="3"/>
  <c r="L223" i="3"/>
  <c r="K223" i="3"/>
  <c r="J223" i="3"/>
  <c r="I223" i="3"/>
  <c r="H223" i="3"/>
  <c r="G223" i="3"/>
  <c r="F223" i="3"/>
  <c r="R221" i="3"/>
  <c r="Q221" i="3"/>
  <c r="P221" i="3"/>
  <c r="O221" i="3"/>
  <c r="N221" i="3"/>
  <c r="M221" i="3"/>
  <c r="L221" i="3"/>
  <c r="K221" i="3"/>
  <c r="J221" i="3"/>
  <c r="I221" i="3"/>
  <c r="H221" i="3"/>
  <c r="G221" i="3"/>
  <c r="F221" i="3"/>
  <c r="R219" i="3"/>
  <c r="Q219" i="3"/>
  <c r="P219" i="3"/>
  <c r="O219" i="3"/>
  <c r="N219" i="3"/>
  <c r="M219" i="3"/>
  <c r="L219" i="3"/>
  <c r="K219" i="3"/>
  <c r="J219" i="3"/>
  <c r="I219" i="3"/>
  <c r="H219" i="3"/>
  <c r="G219" i="3"/>
  <c r="F219" i="3"/>
  <c r="Q217" i="3"/>
  <c r="P217" i="3"/>
  <c r="O217" i="3"/>
  <c r="N217" i="3"/>
  <c r="M217" i="3"/>
  <c r="L217" i="3"/>
  <c r="K217" i="3"/>
  <c r="J217" i="3"/>
  <c r="I217" i="3"/>
  <c r="H217" i="3"/>
  <c r="G217" i="3"/>
  <c r="R215" i="3"/>
  <c r="Q215" i="3"/>
  <c r="P215" i="3"/>
  <c r="O215" i="3"/>
  <c r="N215" i="3"/>
  <c r="M215" i="3"/>
  <c r="L215" i="3"/>
  <c r="K215" i="3"/>
  <c r="J215" i="3"/>
  <c r="I215" i="3"/>
  <c r="H215" i="3"/>
  <c r="G215" i="3"/>
  <c r="F215" i="3"/>
  <c r="R212" i="3"/>
  <c r="R211" i="3"/>
  <c r="R209" i="3"/>
  <c r="R206" i="3"/>
  <c r="R199" i="3"/>
  <c r="R198" i="3"/>
  <c r="R197" i="3"/>
  <c r="R196" i="3"/>
  <c r="R195" i="3"/>
  <c r="R194" i="3"/>
  <c r="R193" i="3"/>
  <c r="R192" i="3"/>
  <c r="R191" i="3"/>
  <c r="R190" i="3"/>
  <c r="R189" i="3"/>
  <c r="R188" i="3"/>
  <c r="R187" i="3"/>
  <c r="Q186" i="3"/>
  <c r="P186" i="3"/>
  <c r="O186" i="3"/>
  <c r="N186" i="3"/>
  <c r="M186" i="3"/>
  <c r="L186" i="3"/>
  <c r="K186" i="3"/>
  <c r="J186" i="3"/>
  <c r="I186" i="3"/>
  <c r="H186" i="3"/>
  <c r="G186" i="3"/>
  <c r="F186" i="3"/>
  <c r="R185" i="3"/>
  <c r="R184" i="3"/>
  <c r="R183" i="3"/>
  <c r="R182" i="3"/>
  <c r="R180" i="3"/>
  <c r="R179" i="3"/>
  <c r="R178" i="3"/>
  <c r="R169" i="3"/>
  <c r="R165" i="3"/>
  <c r="R159" i="3"/>
  <c r="R154" i="3"/>
  <c r="R153" i="3"/>
  <c r="R152" i="3"/>
  <c r="R142" i="3"/>
  <c r="R136" i="3"/>
  <c r="R133" i="3"/>
  <c r="Q112" i="3"/>
  <c r="P112" i="3"/>
  <c r="O112" i="3"/>
  <c r="N112" i="3"/>
  <c r="M112" i="3"/>
  <c r="L112" i="3"/>
  <c r="K112" i="3"/>
  <c r="J112" i="3"/>
  <c r="I112" i="3"/>
  <c r="H112" i="3"/>
  <c r="G112" i="3"/>
  <c r="Q110" i="3"/>
  <c r="P110" i="3"/>
  <c r="O110" i="3"/>
  <c r="N110" i="3"/>
  <c r="M110" i="3"/>
  <c r="L110" i="3"/>
  <c r="K110" i="3"/>
  <c r="J110" i="3"/>
  <c r="I110" i="3"/>
  <c r="H110" i="3"/>
  <c r="G110" i="3"/>
  <c r="F110" i="3"/>
  <c r="R109" i="3"/>
  <c r="R108" i="3"/>
  <c r="Q106" i="3"/>
  <c r="P106" i="3"/>
  <c r="O106" i="3"/>
  <c r="N106" i="3"/>
  <c r="M106" i="3"/>
  <c r="L106" i="3"/>
  <c r="K106" i="3"/>
  <c r="J106" i="3"/>
  <c r="I106" i="3"/>
  <c r="H106" i="3"/>
  <c r="G106" i="3"/>
  <c r="R104" i="3"/>
  <c r="R103" i="3" s="1"/>
  <c r="Q103" i="3"/>
  <c r="P103" i="3"/>
  <c r="O103" i="3"/>
  <c r="N103" i="3"/>
  <c r="M103" i="3"/>
  <c r="L103" i="3"/>
  <c r="K103" i="3"/>
  <c r="J103" i="3"/>
  <c r="I103" i="3"/>
  <c r="H103" i="3"/>
  <c r="G103" i="3"/>
  <c r="F103" i="3"/>
  <c r="R102" i="3"/>
  <c r="R101" i="3" s="1"/>
  <c r="Q101" i="3"/>
  <c r="P101" i="3"/>
  <c r="O101" i="3"/>
  <c r="N101" i="3"/>
  <c r="M101" i="3"/>
  <c r="L101" i="3"/>
  <c r="K101" i="3"/>
  <c r="J101" i="3"/>
  <c r="I101" i="3"/>
  <c r="H101" i="3"/>
  <c r="G101" i="3"/>
  <c r="F101" i="3"/>
  <c r="R100" i="3"/>
  <c r="Q99" i="3"/>
  <c r="P99" i="3"/>
  <c r="O99" i="3"/>
  <c r="N99" i="3"/>
  <c r="M99" i="3"/>
  <c r="L99" i="3"/>
  <c r="K99" i="3"/>
  <c r="J99" i="3"/>
  <c r="I99" i="3"/>
  <c r="H99" i="3"/>
  <c r="G99" i="3"/>
  <c r="F99" i="3"/>
  <c r="R96" i="3"/>
  <c r="Q95" i="3"/>
  <c r="Q94" i="3" s="1"/>
  <c r="P95" i="3"/>
  <c r="P94" i="3" s="1"/>
  <c r="O95" i="3"/>
  <c r="O94" i="3" s="1"/>
  <c r="N95" i="3"/>
  <c r="N94" i="3" s="1"/>
  <c r="M95" i="3"/>
  <c r="M94" i="3" s="1"/>
  <c r="L95" i="3"/>
  <c r="L94" i="3" s="1"/>
  <c r="K95" i="3"/>
  <c r="K94" i="3" s="1"/>
  <c r="J95" i="3"/>
  <c r="J94" i="3" s="1"/>
  <c r="I95" i="3"/>
  <c r="I94" i="3" s="1"/>
  <c r="H95" i="3"/>
  <c r="H94" i="3" s="1"/>
  <c r="G95" i="3"/>
  <c r="G94" i="3" s="1"/>
  <c r="F95" i="3"/>
  <c r="F94" i="3" s="1"/>
  <c r="R93" i="3"/>
  <c r="R88" i="3"/>
  <c r="Q88" i="3"/>
  <c r="P88" i="3"/>
  <c r="O88" i="3"/>
  <c r="N88" i="3"/>
  <c r="M88" i="3"/>
  <c r="L88" i="3"/>
  <c r="K88" i="3"/>
  <c r="J88" i="3"/>
  <c r="I88" i="3"/>
  <c r="H88" i="3"/>
  <c r="G88" i="3"/>
  <c r="F88" i="3"/>
  <c r="R78" i="3"/>
  <c r="Q77" i="3"/>
  <c r="Q76" i="3" s="1"/>
  <c r="P77" i="3"/>
  <c r="P76" i="3" s="1"/>
  <c r="O77" i="3"/>
  <c r="O76" i="3" s="1"/>
  <c r="N77" i="3"/>
  <c r="N76" i="3" s="1"/>
  <c r="M77" i="3"/>
  <c r="M76" i="3" s="1"/>
  <c r="L77" i="3"/>
  <c r="L76" i="3" s="1"/>
  <c r="K77" i="3"/>
  <c r="K76" i="3" s="1"/>
  <c r="J77" i="3"/>
  <c r="J76" i="3" s="1"/>
  <c r="I77" i="3"/>
  <c r="I76" i="3" s="1"/>
  <c r="H77" i="3"/>
  <c r="H76" i="3" s="1"/>
  <c r="G77" i="3"/>
  <c r="G76" i="3" s="1"/>
  <c r="F77" i="3"/>
  <c r="F76" i="3" s="1"/>
  <c r="R75" i="3"/>
  <c r="R74" i="3" s="1"/>
  <c r="R73" i="3" s="1"/>
  <c r="Q74" i="3"/>
  <c r="Q73" i="3" s="1"/>
  <c r="P74" i="3"/>
  <c r="P73" i="3" s="1"/>
  <c r="O74" i="3"/>
  <c r="O73" i="3" s="1"/>
  <c r="N74" i="3"/>
  <c r="N73" i="3" s="1"/>
  <c r="M74" i="3"/>
  <c r="M73" i="3" s="1"/>
  <c r="L74" i="3"/>
  <c r="L73" i="3" s="1"/>
  <c r="K74" i="3"/>
  <c r="K73" i="3" s="1"/>
  <c r="J74" i="3"/>
  <c r="J73" i="3" s="1"/>
  <c r="I74" i="3"/>
  <c r="I73" i="3" s="1"/>
  <c r="H74" i="3"/>
  <c r="H73" i="3" s="1"/>
  <c r="G74" i="3"/>
  <c r="G73" i="3" s="1"/>
  <c r="F74" i="3"/>
  <c r="F73" i="3" s="1"/>
  <c r="R72" i="3"/>
  <c r="R71" i="3" s="1"/>
  <c r="R70" i="3" s="1"/>
  <c r="Q71" i="3"/>
  <c r="Q70" i="3" s="1"/>
  <c r="P71" i="3"/>
  <c r="P70" i="3" s="1"/>
  <c r="O71" i="3"/>
  <c r="O70" i="3" s="1"/>
  <c r="N71" i="3"/>
  <c r="N70" i="3" s="1"/>
  <c r="M71" i="3"/>
  <c r="M70" i="3" s="1"/>
  <c r="L71" i="3"/>
  <c r="L70" i="3" s="1"/>
  <c r="K71" i="3"/>
  <c r="K70" i="3" s="1"/>
  <c r="J71" i="3"/>
  <c r="J70" i="3" s="1"/>
  <c r="I71" i="3"/>
  <c r="I70" i="3" s="1"/>
  <c r="H71" i="3"/>
  <c r="H70" i="3" s="1"/>
  <c r="G71" i="3"/>
  <c r="G70" i="3" s="1"/>
  <c r="F71" i="3"/>
  <c r="F70" i="3" s="1"/>
  <c r="R69" i="3"/>
  <c r="R68" i="3" s="1"/>
  <c r="R67" i="3" s="1"/>
  <c r="Q68" i="3"/>
  <c r="Q67" i="3" s="1"/>
  <c r="P68" i="3"/>
  <c r="P67" i="3" s="1"/>
  <c r="O68" i="3"/>
  <c r="O67" i="3" s="1"/>
  <c r="N68" i="3"/>
  <c r="N67" i="3" s="1"/>
  <c r="M68" i="3"/>
  <c r="M67" i="3" s="1"/>
  <c r="L68" i="3"/>
  <c r="L67" i="3" s="1"/>
  <c r="K68" i="3"/>
  <c r="K67" i="3" s="1"/>
  <c r="J68" i="3"/>
  <c r="J67" i="3" s="1"/>
  <c r="I68" i="3"/>
  <c r="I67" i="3" s="1"/>
  <c r="H68" i="3"/>
  <c r="H67" i="3" s="1"/>
  <c r="G68" i="3"/>
  <c r="G67" i="3" s="1"/>
  <c r="F68" i="3"/>
  <c r="F67" i="3" s="1"/>
  <c r="R66" i="3"/>
  <c r="R65" i="3" s="1"/>
  <c r="R64" i="3" s="1"/>
  <c r="Q65" i="3"/>
  <c r="Q64" i="3" s="1"/>
  <c r="P65" i="3"/>
  <c r="P64" i="3" s="1"/>
  <c r="O65" i="3"/>
  <c r="O64" i="3" s="1"/>
  <c r="N65" i="3"/>
  <c r="N64" i="3" s="1"/>
  <c r="M65" i="3"/>
  <c r="M64" i="3" s="1"/>
  <c r="L65" i="3"/>
  <c r="L64" i="3" s="1"/>
  <c r="K65" i="3"/>
  <c r="K64" i="3" s="1"/>
  <c r="J65" i="3"/>
  <c r="J64" i="3" s="1"/>
  <c r="I65" i="3"/>
  <c r="I64" i="3" s="1"/>
  <c r="H65" i="3"/>
  <c r="H64" i="3" s="1"/>
  <c r="G65" i="3"/>
  <c r="G64" i="3" s="1"/>
  <c r="F65" i="3"/>
  <c r="F64" i="3" s="1"/>
  <c r="R62" i="3"/>
  <c r="Q61" i="3"/>
  <c r="Q60" i="3" s="1"/>
  <c r="P61" i="3"/>
  <c r="P60" i="3" s="1"/>
  <c r="O61" i="3"/>
  <c r="O60" i="3" s="1"/>
  <c r="N61" i="3"/>
  <c r="N60" i="3" s="1"/>
  <c r="M61" i="3"/>
  <c r="M60" i="3" s="1"/>
  <c r="L61" i="3"/>
  <c r="L60" i="3" s="1"/>
  <c r="K61" i="3"/>
  <c r="K60" i="3" s="1"/>
  <c r="J61" i="3"/>
  <c r="J60" i="3" s="1"/>
  <c r="I61" i="3"/>
  <c r="I60" i="3" s="1"/>
  <c r="H61" i="3"/>
  <c r="H60" i="3" s="1"/>
  <c r="G61" i="3"/>
  <c r="G60" i="3" s="1"/>
  <c r="F61" i="3"/>
  <c r="F60" i="3" s="1"/>
  <c r="Q58" i="3"/>
  <c r="Q57" i="3" s="1"/>
  <c r="P58" i="3"/>
  <c r="P57" i="3" s="1"/>
  <c r="O58" i="3"/>
  <c r="O57" i="3" s="1"/>
  <c r="N58" i="3"/>
  <c r="N57" i="3" s="1"/>
  <c r="M58" i="3"/>
  <c r="M57" i="3" s="1"/>
  <c r="L58" i="3"/>
  <c r="L57" i="3" s="1"/>
  <c r="K58" i="3"/>
  <c r="K57" i="3" s="1"/>
  <c r="J58" i="3"/>
  <c r="J57" i="3" s="1"/>
  <c r="I58" i="3"/>
  <c r="I57" i="3" s="1"/>
  <c r="H58" i="3"/>
  <c r="H57" i="3" s="1"/>
  <c r="G58" i="3"/>
  <c r="G57" i="3" s="1"/>
  <c r="F58" i="3"/>
  <c r="F57" i="3" s="1"/>
  <c r="R35" i="3"/>
  <c r="R34" i="3" s="1"/>
  <c r="R33" i="3" s="1"/>
  <c r="Q34" i="3"/>
  <c r="Q33" i="3" s="1"/>
  <c r="P34" i="3"/>
  <c r="P33" i="3" s="1"/>
  <c r="O34" i="3"/>
  <c r="O33" i="3" s="1"/>
  <c r="N34" i="3"/>
  <c r="N33" i="3" s="1"/>
  <c r="M34" i="3"/>
  <c r="M33" i="3" s="1"/>
  <c r="L34" i="3"/>
  <c r="L33" i="3" s="1"/>
  <c r="K34" i="3"/>
  <c r="K33" i="3" s="1"/>
  <c r="J34" i="3"/>
  <c r="J33" i="3" s="1"/>
  <c r="I34" i="3"/>
  <c r="I33" i="3" s="1"/>
  <c r="H34" i="3"/>
  <c r="H33" i="3" s="1"/>
  <c r="G34" i="3"/>
  <c r="G33" i="3" s="1"/>
  <c r="F34" i="3"/>
  <c r="F33" i="3" s="1"/>
  <c r="R32" i="3"/>
  <c r="Q31" i="3"/>
  <c r="Q30" i="3" s="1"/>
  <c r="P31" i="3"/>
  <c r="P30" i="3" s="1"/>
  <c r="O31" i="3"/>
  <c r="O30" i="3" s="1"/>
  <c r="N31" i="3"/>
  <c r="N30" i="3" s="1"/>
  <c r="M31" i="3"/>
  <c r="M30" i="3" s="1"/>
  <c r="L31" i="3"/>
  <c r="L30" i="3" s="1"/>
  <c r="K31" i="3"/>
  <c r="K30" i="3" s="1"/>
  <c r="J31" i="3"/>
  <c r="J30" i="3" s="1"/>
  <c r="I31" i="3"/>
  <c r="I30" i="3" s="1"/>
  <c r="H31" i="3"/>
  <c r="H30" i="3" s="1"/>
  <c r="G31" i="3"/>
  <c r="G30" i="3" s="1"/>
  <c r="F31" i="3"/>
  <c r="F30" i="3" s="1"/>
  <c r="R29" i="3"/>
  <c r="Q28" i="3"/>
  <c r="Q27" i="3" s="1"/>
  <c r="P28" i="3"/>
  <c r="P27" i="3" s="1"/>
  <c r="O28" i="3"/>
  <c r="O27" i="3" s="1"/>
  <c r="N28" i="3"/>
  <c r="N27" i="3" s="1"/>
  <c r="M28" i="3"/>
  <c r="M27" i="3" s="1"/>
  <c r="L28" i="3"/>
  <c r="L27" i="3" s="1"/>
  <c r="K28" i="3"/>
  <c r="K27" i="3" s="1"/>
  <c r="J28" i="3"/>
  <c r="J27" i="3" s="1"/>
  <c r="I28" i="3"/>
  <c r="I27" i="3" s="1"/>
  <c r="H28" i="3"/>
  <c r="H27" i="3" s="1"/>
  <c r="G28" i="3"/>
  <c r="G27" i="3" s="1"/>
  <c r="F28" i="3"/>
  <c r="F27" i="3" s="1"/>
  <c r="Q25" i="3"/>
  <c r="P25" i="3"/>
  <c r="O25" i="3"/>
  <c r="N25" i="3"/>
  <c r="M25" i="3"/>
  <c r="L25" i="3"/>
  <c r="K25" i="3"/>
  <c r="J25" i="3"/>
  <c r="I25" i="3"/>
  <c r="H25" i="3"/>
  <c r="G25" i="3"/>
  <c r="F25" i="3"/>
  <c r="Q23" i="3"/>
  <c r="P23" i="3"/>
  <c r="O23" i="3"/>
  <c r="N23" i="3"/>
  <c r="M23" i="3"/>
  <c r="L23" i="3"/>
  <c r="K23" i="3"/>
  <c r="J23" i="3"/>
  <c r="I23" i="3"/>
  <c r="H23" i="3"/>
  <c r="G23" i="3"/>
  <c r="R22" i="3"/>
  <c r="R21" i="3" s="1"/>
  <c r="Q21" i="3"/>
  <c r="P21" i="3"/>
  <c r="O21" i="3"/>
  <c r="N21" i="3"/>
  <c r="M21" i="3"/>
  <c r="L21" i="3"/>
  <c r="K21" i="3"/>
  <c r="J21" i="3"/>
  <c r="I21" i="3"/>
  <c r="H21" i="3"/>
  <c r="G21" i="3"/>
  <c r="F21" i="3"/>
  <c r="Q15" i="3"/>
  <c r="P15" i="3"/>
  <c r="O15" i="3"/>
  <c r="N15" i="3"/>
  <c r="M15" i="3"/>
  <c r="L15" i="3"/>
  <c r="K15" i="3"/>
  <c r="J15" i="3"/>
  <c r="I15" i="3"/>
  <c r="H15" i="3"/>
  <c r="G15" i="3"/>
  <c r="Q8" i="3"/>
  <c r="P8" i="3"/>
  <c r="O8" i="3"/>
  <c r="N8" i="3"/>
  <c r="M8" i="3"/>
  <c r="L8" i="3"/>
  <c r="K8" i="3"/>
  <c r="J8" i="3"/>
  <c r="I8" i="3"/>
  <c r="H8" i="3"/>
  <c r="G8" i="3"/>
  <c r="F8" i="3"/>
  <c r="Q6" i="3"/>
  <c r="P6" i="3"/>
  <c r="O6" i="3"/>
  <c r="N6" i="3"/>
  <c r="M6" i="3"/>
  <c r="L6" i="3"/>
  <c r="K6" i="3"/>
  <c r="J6" i="3"/>
  <c r="I6" i="3"/>
  <c r="G6" i="3"/>
  <c r="F6" i="3"/>
  <c r="N543" i="3" l="1"/>
  <c r="O90" i="3"/>
  <c r="M517" i="3"/>
  <c r="P557" i="3"/>
  <c r="G418" i="3"/>
  <c r="G517" i="3"/>
  <c r="F176" i="3"/>
  <c r="L387" i="3"/>
  <c r="J230" i="3"/>
  <c r="J229" i="3" s="1"/>
  <c r="M418" i="3"/>
  <c r="K517" i="3"/>
  <c r="J543" i="3"/>
  <c r="F466" i="3"/>
  <c r="K543" i="3"/>
  <c r="O176" i="3"/>
  <c r="L543" i="3"/>
  <c r="K466" i="3"/>
  <c r="K387" i="3"/>
  <c r="M98" i="3"/>
  <c r="M167" i="3"/>
  <c r="N387" i="3"/>
  <c r="N418" i="3"/>
  <c r="Q540" i="3"/>
  <c r="H557" i="3"/>
  <c r="L418" i="3"/>
  <c r="O418" i="3"/>
  <c r="M543" i="3"/>
  <c r="P418" i="3"/>
  <c r="M540" i="3"/>
  <c r="O543" i="3"/>
  <c r="J17" i="3"/>
  <c r="I418" i="3"/>
  <c r="N171" i="3"/>
  <c r="L167" i="3"/>
  <c r="O171" i="3"/>
  <c r="K502" i="3"/>
  <c r="K486" i="3" s="1"/>
  <c r="K540" i="3"/>
  <c r="L124" i="3"/>
  <c r="I441" i="3"/>
  <c r="N267" i="3"/>
  <c r="Q422" i="3"/>
  <c r="Q557" i="3"/>
  <c r="M124" i="3"/>
  <c r="L143" i="3"/>
  <c r="N176" i="3"/>
  <c r="O540" i="3"/>
  <c r="P502" i="3"/>
  <c r="P486" i="3" s="1"/>
  <c r="P540" i="3"/>
  <c r="P326" i="3"/>
  <c r="O387" i="3"/>
  <c r="Q437" i="3"/>
  <c r="G557" i="3"/>
  <c r="N98" i="3"/>
  <c r="L463" i="3"/>
  <c r="O463" i="3"/>
  <c r="O143" i="3"/>
  <c r="M176" i="3"/>
  <c r="K267" i="3"/>
  <c r="Q284" i="3"/>
  <c r="H466" i="3"/>
  <c r="R499" i="3"/>
  <c r="R545" i="3"/>
  <c r="H543" i="3"/>
  <c r="L176" i="3"/>
  <c r="M267" i="3"/>
  <c r="G256" i="3"/>
  <c r="F543" i="3"/>
  <c r="O337" i="3"/>
  <c r="K422" i="3"/>
  <c r="G463" i="3"/>
  <c r="L466" i="3"/>
  <c r="P469" i="3"/>
  <c r="G11" i="3"/>
  <c r="K272" i="3"/>
  <c r="H463" i="3"/>
  <c r="P90" i="3"/>
  <c r="K137" i="3"/>
  <c r="F441" i="3"/>
  <c r="I502" i="3"/>
  <c r="I486" i="3" s="1"/>
  <c r="Q17" i="3"/>
  <c r="H124" i="3"/>
  <c r="O147" i="3"/>
  <c r="I5" i="3"/>
  <c r="O119" i="3"/>
  <c r="N238" i="3"/>
  <c r="N237" i="3" s="1"/>
  <c r="M272" i="3"/>
  <c r="F387" i="3"/>
  <c r="N422" i="3"/>
  <c r="G441" i="3"/>
  <c r="G437" i="3" s="1"/>
  <c r="J463" i="3"/>
  <c r="G540" i="3"/>
  <c r="O98" i="3"/>
  <c r="P81" i="3"/>
  <c r="G124" i="3"/>
  <c r="K37" i="3"/>
  <c r="G17" i="3"/>
  <c r="F98" i="3"/>
  <c r="K124" i="3"/>
  <c r="J167" i="3"/>
  <c r="G387" i="3"/>
  <c r="O422" i="3"/>
  <c r="K441" i="3"/>
  <c r="P171" i="3"/>
  <c r="Q387" i="3"/>
  <c r="I529" i="3"/>
  <c r="J557" i="3"/>
  <c r="G119" i="3"/>
  <c r="N119" i="3"/>
  <c r="O167" i="3"/>
  <c r="R313" i="3"/>
  <c r="M441" i="3"/>
  <c r="K557" i="3"/>
  <c r="N20" i="3"/>
  <c r="J200" i="3"/>
  <c r="I337" i="3"/>
  <c r="M387" i="3"/>
  <c r="N441" i="3"/>
  <c r="Q543" i="3"/>
  <c r="M49" i="3"/>
  <c r="M114" i="3"/>
  <c r="F119" i="3"/>
  <c r="N124" i="3"/>
  <c r="Q137" i="3"/>
  <c r="N272" i="3"/>
  <c r="R290" i="3"/>
  <c r="H387" i="3"/>
  <c r="M463" i="3"/>
  <c r="N90" i="3"/>
  <c r="O124" i="3"/>
  <c r="R298" i="3"/>
  <c r="R312" i="3"/>
  <c r="M326" i="3"/>
  <c r="L441" i="3"/>
  <c r="I517" i="3"/>
  <c r="O529" i="3"/>
  <c r="P272" i="3"/>
  <c r="O127" i="3"/>
  <c r="I143" i="3"/>
  <c r="Q147" i="3"/>
  <c r="H44" i="3"/>
  <c r="P238" i="3"/>
  <c r="P237" i="3" s="1"/>
  <c r="G272" i="3"/>
  <c r="R344" i="3"/>
  <c r="Q463" i="3"/>
  <c r="L517" i="3"/>
  <c r="G529" i="3"/>
  <c r="Q90" i="3"/>
  <c r="K114" i="3"/>
  <c r="P176" i="3"/>
  <c r="L267" i="3"/>
  <c r="R382" i="3"/>
  <c r="O11" i="3"/>
  <c r="I98" i="3"/>
  <c r="R129" i="3"/>
  <c r="I137" i="3"/>
  <c r="K143" i="3"/>
  <c r="H17" i="3"/>
  <c r="I17" i="3"/>
  <c r="J44" i="3"/>
  <c r="Q81" i="3"/>
  <c r="L98" i="3"/>
  <c r="I114" i="3"/>
  <c r="I167" i="3"/>
  <c r="K171" i="3"/>
  <c r="Q176" i="3"/>
  <c r="J267" i="3"/>
  <c r="N284" i="3"/>
  <c r="R310" i="3"/>
  <c r="O326" i="3"/>
  <c r="H422" i="3"/>
  <c r="R465" i="3"/>
  <c r="J469" i="3"/>
  <c r="Q114" i="3"/>
  <c r="P44" i="3"/>
  <c r="M119" i="3"/>
  <c r="M143" i="3"/>
  <c r="F238" i="3"/>
  <c r="F237" i="3" s="1"/>
  <c r="I256" i="3"/>
  <c r="Q267" i="3"/>
  <c r="R329" i="3"/>
  <c r="J418" i="3"/>
  <c r="J529" i="3"/>
  <c r="Q256" i="3"/>
  <c r="I37" i="3"/>
  <c r="G44" i="3"/>
  <c r="N44" i="3"/>
  <c r="J114" i="3"/>
  <c r="F11" i="3"/>
  <c r="G81" i="3"/>
  <c r="Q119" i="3"/>
  <c r="R296" i="3"/>
  <c r="K337" i="3"/>
  <c r="R380" i="3"/>
  <c r="J422" i="3"/>
  <c r="P517" i="3"/>
  <c r="G200" i="3"/>
  <c r="R204" i="3"/>
  <c r="K326" i="3"/>
  <c r="M469" i="3"/>
  <c r="L540" i="3"/>
  <c r="I557" i="3"/>
  <c r="L17" i="3"/>
  <c r="R207" i="3"/>
  <c r="R240" i="3"/>
  <c r="J272" i="3"/>
  <c r="N167" i="3"/>
  <c r="R328" i="3"/>
  <c r="Q337" i="3"/>
  <c r="R7" i="3"/>
  <c r="R6" i="3" s="1"/>
  <c r="P63" i="3"/>
  <c r="N63" i="3"/>
  <c r="R174" i="3"/>
  <c r="H238" i="3"/>
  <c r="H237" i="3" s="1"/>
  <c r="R517" i="3"/>
  <c r="M20" i="3"/>
  <c r="P37" i="3"/>
  <c r="J49" i="3"/>
  <c r="K200" i="3"/>
  <c r="I230" i="3"/>
  <c r="I229" i="3" s="1"/>
  <c r="O256" i="3"/>
  <c r="R327" i="3"/>
  <c r="P337" i="3"/>
  <c r="R411" i="3"/>
  <c r="N466" i="3"/>
  <c r="Q469" i="3"/>
  <c r="M11" i="3"/>
  <c r="P17" i="3"/>
  <c r="Q37" i="3"/>
  <c r="L200" i="3"/>
  <c r="R316" i="3"/>
  <c r="J326" i="3"/>
  <c r="P422" i="3"/>
  <c r="K463" i="3"/>
  <c r="O466" i="3"/>
  <c r="F517" i="3"/>
  <c r="N529" i="3"/>
  <c r="F63" i="3"/>
  <c r="P11" i="3"/>
  <c r="R56" i="3"/>
  <c r="J119" i="3"/>
  <c r="K147" i="3"/>
  <c r="Q272" i="3"/>
  <c r="R116" i="3"/>
  <c r="R126" i="3"/>
  <c r="K127" i="3"/>
  <c r="Q11" i="3"/>
  <c r="R28" i="3"/>
  <c r="R27" i="3" s="1"/>
  <c r="R41" i="3"/>
  <c r="Q98" i="3"/>
  <c r="P147" i="3"/>
  <c r="R425" i="3"/>
  <c r="R218" i="3"/>
  <c r="R217" i="3" s="1"/>
  <c r="F217" i="3"/>
  <c r="M17" i="3"/>
  <c r="O49" i="3"/>
  <c r="R55" i="3"/>
  <c r="N17" i="3"/>
  <c r="L37" i="3"/>
  <c r="Q44" i="3"/>
  <c r="L114" i="3"/>
  <c r="R141" i="3"/>
  <c r="R366" i="3"/>
  <c r="Q466" i="3"/>
  <c r="N49" i="3"/>
  <c r="G98" i="3"/>
  <c r="P137" i="3"/>
  <c r="Q143" i="3"/>
  <c r="G37" i="3"/>
  <c r="H11" i="3"/>
  <c r="R14" i="3"/>
  <c r="Q63" i="3"/>
  <c r="I81" i="3"/>
  <c r="F90" i="3"/>
  <c r="R111" i="3"/>
  <c r="P124" i="3"/>
  <c r="R148" i="3"/>
  <c r="H147" i="3"/>
  <c r="I238" i="3"/>
  <c r="I237" i="3" s="1"/>
  <c r="R77" i="3"/>
  <c r="R76" i="3" s="1"/>
  <c r="R63" i="3" s="1"/>
  <c r="J5" i="3"/>
  <c r="I11" i="3"/>
  <c r="G20" i="3"/>
  <c r="R84" i="3"/>
  <c r="J81" i="3"/>
  <c r="G90" i="3"/>
  <c r="O114" i="3"/>
  <c r="Q124" i="3"/>
  <c r="J238" i="3"/>
  <c r="J237" i="3" s="1"/>
  <c r="L284" i="3"/>
  <c r="M502" i="3"/>
  <c r="M486" i="3" s="1"/>
  <c r="Q49" i="3"/>
  <c r="H6" i="3"/>
  <c r="H5" i="3" s="1"/>
  <c r="P5" i="3"/>
  <c r="J11" i="3"/>
  <c r="K11" i="3"/>
  <c r="H20" i="3"/>
  <c r="O37" i="3"/>
  <c r="R51" i="3"/>
  <c r="H90" i="3"/>
  <c r="R92" i="3"/>
  <c r="J98" i="3"/>
  <c r="P114" i="3"/>
  <c r="F114" i="3"/>
  <c r="J127" i="3"/>
  <c r="I127" i="3"/>
  <c r="R135" i="3"/>
  <c r="M256" i="3"/>
  <c r="G63" i="3"/>
  <c r="Q5" i="3"/>
  <c r="L5" i="3"/>
  <c r="L11" i="3"/>
  <c r="R83" i="3"/>
  <c r="R121" i="3"/>
  <c r="R139" i="3"/>
  <c r="R257" i="3"/>
  <c r="G347" i="3"/>
  <c r="R351" i="3"/>
  <c r="R353" i="3"/>
  <c r="O44" i="3"/>
  <c r="G49" i="3"/>
  <c r="R61" i="3"/>
  <c r="R60" i="3" s="1"/>
  <c r="O63" i="3"/>
  <c r="O81" i="3"/>
  <c r="Q230" i="3"/>
  <c r="Q229" i="3" s="1"/>
  <c r="F284" i="3"/>
  <c r="H347" i="3"/>
  <c r="R43" i="3"/>
  <c r="H49" i="3"/>
  <c r="H119" i="3"/>
  <c r="K63" i="3"/>
  <c r="R40" i="3"/>
  <c r="I44" i="3"/>
  <c r="I49" i="3"/>
  <c r="L90" i="3"/>
  <c r="O238" i="3"/>
  <c r="O237" i="3" s="1"/>
  <c r="O441" i="3"/>
  <c r="R442" i="3"/>
  <c r="P441" i="3"/>
  <c r="K238" i="3"/>
  <c r="K237" i="3" s="1"/>
  <c r="O267" i="3"/>
  <c r="I347" i="3"/>
  <c r="K347" i="3"/>
  <c r="P466" i="3"/>
  <c r="N502" i="3"/>
  <c r="N486" i="3" s="1"/>
  <c r="O502" i="3"/>
  <c r="O486" i="3" s="1"/>
  <c r="H517" i="3"/>
  <c r="H540" i="3"/>
  <c r="R151" i="3"/>
  <c r="K167" i="3"/>
  <c r="H171" i="3"/>
  <c r="R208" i="3"/>
  <c r="P267" i="3"/>
  <c r="J347" i="3"/>
  <c r="L347" i="3"/>
  <c r="G422" i="3"/>
  <c r="I540" i="3"/>
  <c r="I171" i="3"/>
  <c r="Q200" i="3"/>
  <c r="F200" i="3"/>
  <c r="G326" i="3"/>
  <c r="R343" i="3"/>
  <c r="M347" i="3"/>
  <c r="N469" i="3"/>
  <c r="L529" i="3"/>
  <c r="J540" i="3"/>
  <c r="N11" i="3"/>
  <c r="I20" i="3"/>
  <c r="H37" i="3"/>
  <c r="R39" i="3"/>
  <c r="L44" i="3"/>
  <c r="L49" i="3"/>
  <c r="H98" i="3"/>
  <c r="F124" i="3"/>
  <c r="G127" i="3"/>
  <c r="R140" i="3"/>
  <c r="N147" i="3"/>
  <c r="J171" i="3"/>
  <c r="L171" i="3"/>
  <c r="M171" i="3"/>
  <c r="I176" i="3"/>
  <c r="P284" i="3"/>
  <c r="R311" i="3"/>
  <c r="R317" i="3"/>
  <c r="H326" i="3"/>
  <c r="R332" i="3"/>
  <c r="R379" i="3"/>
  <c r="J387" i="3"/>
  <c r="I422" i="3"/>
  <c r="Q502" i="3"/>
  <c r="Q486" i="3" s="1"/>
  <c r="M529" i="3"/>
  <c r="J176" i="3"/>
  <c r="K230" i="3"/>
  <c r="K229" i="3" s="1"/>
  <c r="R273" i="3"/>
  <c r="I326" i="3"/>
  <c r="R339" i="3"/>
  <c r="R356" i="3"/>
  <c r="R360" i="3"/>
  <c r="R401" i="3"/>
  <c r="J517" i="3"/>
  <c r="Q529" i="3"/>
  <c r="G543" i="3"/>
  <c r="L557" i="3"/>
  <c r="K176" i="3"/>
  <c r="R210" i="3"/>
  <c r="R315" i="3"/>
  <c r="R320" i="3"/>
  <c r="G337" i="3"/>
  <c r="N347" i="3"/>
  <c r="R362" i="3"/>
  <c r="R372" i="3"/>
  <c r="Q418" i="3"/>
  <c r="Q417" i="3" s="1"/>
  <c r="M422" i="3"/>
  <c r="R468" i="3"/>
  <c r="N557" i="3"/>
  <c r="M90" i="3"/>
  <c r="K98" i="3"/>
  <c r="G114" i="3"/>
  <c r="I124" i="3"/>
  <c r="H137" i="3"/>
  <c r="R145" i="3"/>
  <c r="P230" i="3"/>
  <c r="P229" i="3" s="1"/>
  <c r="Q238" i="3"/>
  <c r="Q237" i="3" s="1"/>
  <c r="R242" i="3"/>
  <c r="I267" i="3"/>
  <c r="H272" i="3"/>
  <c r="L326" i="3"/>
  <c r="H337" i="3"/>
  <c r="N337" i="3"/>
  <c r="O347" i="3"/>
  <c r="L422" i="3"/>
  <c r="I463" i="3"/>
  <c r="L469" i="3"/>
  <c r="N517" i="3"/>
  <c r="P529" i="3"/>
  <c r="N540" i="3"/>
  <c r="I543" i="3"/>
  <c r="H114" i="3"/>
  <c r="J124" i="3"/>
  <c r="R144" i="3"/>
  <c r="J143" i="3"/>
  <c r="M230" i="3"/>
  <c r="M229" i="3" s="1"/>
  <c r="F267" i="3"/>
  <c r="I272" i="3"/>
  <c r="R338" i="3"/>
  <c r="P347" i="3"/>
  <c r="R358" i="3"/>
  <c r="R363" i="3"/>
  <c r="H441" i="3"/>
  <c r="H437" i="3" s="1"/>
  <c r="I466" i="3"/>
  <c r="R510" i="3"/>
  <c r="M557" i="3"/>
  <c r="L127" i="3"/>
  <c r="J147" i="3"/>
  <c r="R158" i="3"/>
  <c r="G267" i="3"/>
  <c r="R307" i="3"/>
  <c r="R345" i="3"/>
  <c r="Q347" i="3"/>
  <c r="F410" i="3"/>
  <c r="J466" i="3"/>
  <c r="R489" i="3"/>
  <c r="R488" i="3" s="1"/>
  <c r="R509" i="3"/>
  <c r="N81" i="3"/>
  <c r="M37" i="3"/>
  <c r="K17" i="3"/>
  <c r="K20" i="3"/>
  <c r="N37" i="3"/>
  <c r="H63" i="3"/>
  <c r="H81" i="3"/>
  <c r="P119" i="3"/>
  <c r="M127" i="3"/>
  <c r="J137" i="3"/>
  <c r="H143" i="3"/>
  <c r="L147" i="3"/>
  <c r="R157" i="3"/>
  <c r="R213" i="3"/>
  <c r="G238" i="3"/>
  <c r="G237" i="3" s="1"/>
  <c r="F256" i="3"/>
  <c r="J256" i="3"/>
  <c r="R270" i="3"/>
  <c r="L272" i="3"/>
  <c r="M284" i="3"/>
  <c r="R294" i="3"/>
  <c r="N326" i="3"/>
  <c r="R355" i="3"/>
  <c r="P387" i="3"/>
  <c r="R443" i="3"/>
  <c r="N463" i="3"/>
  <c r="G502" i="3"/>
  <c r="G486" i="3" s="1"/>
  <c r="Q517" i="3"/>
  <c r="O517" i="3"/>
  <c r="P98" i="3"/>
  <c r="N137" i="3"/>
  <c r="M147" i="3"/>
  <c r="R166" i="3"/>
  <c r="Q171" i="3"/>
  <c r="I200" i="3"/>
  <c r="O200" i="3"/>
  <c r="R234" i="3"/>
  <c r="R249" i="3"/>
  <c r="K256" i="3"/>
  <c r="G284" i="3"/>
  <c r="R293" i="3"/>
  <c r="J337" i="3"/>
  <c r="R354" i="3"/>
  <c r="R359" i="3"/>
  <c r="R367" i="3"/>
  <c r="R421" i="3"/>
  <c r="R449" i="3"/>
  <c r="R471" i="3"/>
  <c r="H502" i="3"/>
  <c r="H486" i="3" s="1"/>
  <c r="L137" i="3"/>
  <c r="H284" i="3"/>
  <c r="R297" i="3"/>
  <c r="R349" i="3"/>
  <c r="G469" i="3"/>
  <c r="R532" i="3"/>
  <c r="R542" i="3"/>
  <c r="Q326" i="3"/>
  <c r="L337" i="3"/>
  <c r="K418" i="3"/>
  <c r="J502" i="3"/>
  <c r="J486" i="3" s="1"/>
  <c r="Q127" i="3"/>
  <c r="N143" i="3"/>
  <c r="P143" i="3"/>
  <c r="R155" i="3"/>
  <c r="G167" i="3"/>
  <c r="R173" i="3"/>
  <c r="R181" i="3"/>
  <c r="N256" i="3"/>
  <c r="O272" i="3"/>
  <c r="J284" i="3"/>
  <c r="R291" i="3"/>
  <c r="R292" i="3"/>
  <c r="R330" i="3"/>
  <c r="M337" i="3"/>
  <c r="R348" i="3"/>
  <c r="R352" i="3"/>
  <c r="P463" i="3"/>
  <c r="M466" i="3"/>
  <c r="F502" i="3"/>
  <c r="R508" i="3"/>
  <c r="L502" i="3"/>
  <c r="L486" i="3" s="1"/>
  <c r="Q20" i="3"/>
  <c r="R54" i="3"/>
  <c r="J37" i="3"/>
  <c r="R95" i="3"/>
  <c r="R94" i="3" s="1"/>
  <c r="R24" i="3"/>
  <c r="K44" i="3"/>
  <c r="R50" i="3"/>
  <c r="F49" i="3"/>
  <c r="R52" i="3"/>
  <c r="R115" i="3"/>
  <c r="M44" i="3"/>
  <c r="O17" i="3"/>
  <c r="R12" i="3"/>
  <c r="R26" i="3"/>
  <c r="R38" i="3"/>
  <c r="F37" i="3"/>
  <c r="R42" i="3"/>
  <c r="L63" i="3"/>
  <c r="R16" i="3"/>
  <c r="K49" i="3"/>
  <c r="M63" i="3"/>
  <c r="F5" i="3"/>
  <c r="K5" i="3"/>
  <c r="R9" i="3"/>
  <c r="J20" i="3"/>
  <c r="R99" i="3"/>
  <c r="R98" i="3" s="1"/>
  <c r="O20" i="3"/>
  <c r="G5" i="3"/>
  <c r="M5" i="3"/>
  <c r="R18" i="3"/>
  <c r="N5" i="3"/>
  <c r="R19" i="3"/>
  <c r="R45" i="3"/>
  <c r="R13" i="3"/>
  <c r="L20" i="3"/>
  <c r="R47" i="3"/>
  <c r="P49" i="3"/>
  <c r="O5" i="3"/>
  <c r="P20" i="3"/>
  <c r="R46" i="3"/>
  <c r="R31" i="3"/>
  <c r="R30" i="3" s="1"/>
  <c r="R59" i="3"/>
  <c r="K90" i="3"/>
  <c r="P127" i="3"/>
  <c r="R134" i="3"/>
  <c r="R162" i="3"/>
  <c r="R163" i="3"/>
  <c r="F15" i="3"/>
  <c r="F44" i="3"/>
  <c r="R113" i="3"/>
  <c r="F112" i="3"/>
  <c r="R118" i="3"/>
  <c r="R138" i="3"/>
  <c r="F137" i="3"/>
  <c r="R201" i="3"/>
  <c r="R125" i="3"/>
  <c r="G137" i="3"/>
  <c r="I63" i="3"/>
  <c r="R82" i="3"/>
  <c r="R86" i="3"/>
  <c r="G147" i="3"/>
  <c r="R160" i="3"/>
  <c r="R164" i="3"/>
  <c r="P167" i="3"/>
  <c r="M200" i="3"/>
  <c r="J63" i="3"/>
  <c r="F81" i="3"/>
  <c r="R117" i="3"/>
  <c r="Q167" i="3"/>
  <c r="R87" i="3"/>
  <c r="R128" i="3"/>
  <c r="F127" i="3"/>
  <c r="R214" i="3"/>
  <c r="R85" i="3"/>
  <c r="R130" i="3"/>
  <c r="R146" i="3"/>
  <c r="G176" i="3"/>
  <c r="G80" i="3"/>
  <c r="G79" i="3" s="1"/>
  <c r="R91" i="3"/>
  <c r="R107" i="3"/>
  <c r="R120" i="3"/>
  <c r="R122" i="3"/>
  <c r="F143" i="3"/>
  <c r="H176" i="3"/>
  <c r="R177" i="3"/>
  <c r="F17" i="3"/>
  <c r="K81" i="3"/>
  <c r="R123" i="3"/>
  <c r="H127" i="3"/>
  <c r="R131" i="3"/>
  <c r="M137" i="3"/>
  <c r="G143" i="3"/>
  <c r="P200" i="3"/>
  <c r="L81" i="3"/>
  <c r="F106" i="3"/>
  <c r="N114" i="3"/>
  <c r="I119" i="3"/>
  <c r="K119" i="3"/>
  <c r="R132" i="3"/>
  <c r="N200" i="3"/>
  <c r="R53" i="3"/>
  <c r="M81" i="3"/>
  <c r="L119" i="3"/>
  <c r="O137" i="3"/>
  <c r="F167" i="3"/>
  <c r="R170" i="3"/>
  <c r="H167" i="3"/>
  <c r="R168" i="3"/>
  <c r="R186" i="3"/>
  <c r="R149" i="3"/>
  <c r="F23" i="3"/>
  <c r="F20" i="3" s="1"/>
  <c r="N127" i="3"/>
  <c r="R156" i="3"/>
  <c r="H200" i="3"/>
  <c r="R233" i="3"/>
  <c r="I90" i="3"/>
  <c r="I147" i="3"/>
  <c r="R172" i="3"/>
  <c r="R175" i="3"/>
  <c r="J90" i="3"/>
  <c r="R150" i="3"/>
  <c r="R161" i="3"/>
  <c r="G171" i="3"/>
  <c r="R202" i="3"/>
  <c r="G230" i="3"/>
  <c r="G229" i="3" s="1"/>
  <c r="R236" i="3"/>
  <c r="H256" i="3"/>
  <c r="R205" i="3"/>
  <c r="R235" i="3"/>
  <c r="R289" i="3"/>
  <c r="F147" i="3"/>
  <c r="R268" i="3"/>
  <c r="O284" i="3"/>
  <c r="R231" i="3"/>
  <c r="F230" i="3"/>
  <c r="F229" i="3" s="1"/>
  <c r="H230" i="3"/>
  <c r="H229" i="3" s="1"/>
  <c r="L256" i="3"/>
  <c r="R271" i="3"/>
  <c r="R232" i="3"/>
  <c r="R245" i="3"/>
  <c r="R269" i="3"/>
  <c r="R285" i="3"/>
  <c r="R241" i="3"/>
  <c r="R288" i="3"/>
  <c r="R203" i="3"/>
  <c r="R239" i="3"/>
  <c r="P256" i="3"/>
  <c r="H267" i="3"/>
  <c r="R280" i="3"/>
  <c r="K284" i="3"/>
  <c r="R275" i="3"/>
  <c r="L230" i="3"/>
  <c r="L229" i="3" s="1"/>
  <c r="R259" i="3"/>
  <c r="R258" i="3"/>
  <c r="R274" i="3"/>
  <c r="F171" i="3"/>
  <c r="N230" i="3"/>
  <c r="N229" i="3" s="1"/>
  <c r="L238" i="3"/>
  <c r="L237" i="3" s="1"/>
  <c r="I284" i="3"/>
  <c r="O230" i="3"/>
  <c r="O229" i="3" s="1"/>
  <c r="M238" i="3"/>
  <c r="M237" i="3" s="1"/>
  <c r="R266" i="3"/>
  <c r="R283" i="3"/>
  <c r="R439" i="3"/>
  <c r="R438" i="3" s="1"/>
  <c r="F337" i="3"/>
  <c r="R424" i="3"/>
  <c r="F422" i="3"/>
  <c r="R446" i="3"/>
  <c r="R383" i="3"/>
  <c r="R497" i="3"/>
  <c r="F496" i="3"/>
  <c r="R566" i="3"/>
  <c r="I387" i="3"/>
  <c r="I469" i="3"/>
  <c r="R452" i="3"/>
  <c r="F535" i="3"/>
  <c r="F529" i="3" s="1"/>
  <c r="R536" i="3"/>
  <c r="R335" i="3"/>
  <c r="R419" i="3"/>
  <c r="R464" i="3"/>
  <c r="F463" i="3"/>
  <c r="H418" i="3"/>
  <c r="J441" i="3"/>
  <c r="R492" i="3"/>
  <c r="H472" i="3"/>
  <c r="H469" i="3" s="1"/>
  <c r="R473" i="3"/>
  <c r="R531" i="3"/>
  <c r="O469" i="3"/>
  <c r="O557" i="3"/>
  <c r="R530" i="3"/>
  <c r="F347" i="3"/>
  <c r="G466" i="3"/>
  <c r="K469" i="3"/>
  <c r="F272" i="3"/>
  <c r="F326" i="3"/>
  <c r="R388" i="3"/>
  <c r="R455" i="3"/>
  <c r="K529" i="3"/>
  <c r="R541" i="3"/>
  <c r="P543" i="3"/>
  <c r="F557" i="3"/>
  <c r="R544" i="3"/>
  <c r="R539" i="3"/>
  <c r="F470" i="3"/>
  <c r="F469" i="3" s="1"/>
  <c r="R457" i="3"/>
  <c r="R467" i="3"/>
  <c r="F418" i="3"/>
  <c r="F417" i="3" s="1"/>
  <c r="H529" i="3"/>
  <c r="F540" i="3"/>
  <c r="F445" i="3"/>
  <c r="P417" i="3" l="1"/>
  <c r="J417" i="3"/>
  <c r="G417" i="3"/>
  <c r="I417" i="3"/>
  <c r="O417" i="3"/>
  <c r="K417" i="3"/>
  <c r="M417" i="3"/>
  <c r="L417" i="3"/>
  <c r="H417" i="3"/>
  <c r="N417" i="3"/>
  <c r="O80" i="3"/>
  <c r="O79" i="3" s="1"/>
  <c r="O105" i="3"/>
  <c r="O97" i="3" s="1"/>
  <c r="Q105" i="3"/>
  <c r="Q97" i="3" s="1"/>
  <c r="H105" i="3"/>
  <c r="H97" i="3" s="1"/>
  <c r="I105" i="3"/>
  <c r="I97" i="3" s="1"/>
  <c r="N105" i="3"/>
  <c r="N97" i="3" s="1"/>
  <c r="J105" i="3"/>
  <c r="J97" i="3" s="1"/>
  <c r="M105" i="3"/>
  <c r="M97" i="3" s="1"/>
  <c r="L105" i="3"/>
  <c r="L97" i="3" s="1"/>
  <c r="K105" i="3"/>
  <c r="K97" i="3" s="1"/>
  <c r="P105" i="3"/>
  <c r="P97" i="3" s="1"/>
  <c r="G105" i="3"/>
  <c r="G97" i="3" s="1"/>
  <c r="F105" i="3"/>
  <c r="F97" i="3" s="1"/>
  <c r="K462" i="3"/>
  <c r="H462" i="3"/>
  <c r="H436" i="3" s="1"/>
  <c r="K528" i="3"/>
  <c r="K525" i="3" s="1"/>
  <c r="K524" i="3" s="1"/>
  <c r="P255" i="3"/>
  <c r="P254" i="3" s="1"/>
  <c r="F486" i="3"/>
  <c r="F462" i="3"/>
  <c r="J10" i="3"/>
  <c r="J4" i="3" s="1"/>
  <c r="P36" i="3"/>
  <c r="N80" i="3"/>
  <c r="N79" i="3" s="1"/>
  <c r="N10" i="3"/>
  <c r="R422" i="3"/>
  <c r="M437" i="3"/>
  <c r="N528" i="3"/>
  <c r="N525" i="3" s="1"/>
  <c r="N524" i="3" s="1"/>
  <c r="J36" i="3"/>
  <c r="K325" i="3"/>
  <c r="P462" i="3"/>
  <c r="F437" i="3"/>
  <c r="L528" i="3"/>
  <c r="L525" i="3" s="1"/>
  <c r="L524" i="3" s="1"/>
  <c r="L325" i="3"/>
  <c r="N462" i="3"/>
  <c r="L10" i="3"/>
  <c r="M325" i="3"/>
  <c r="L80" i="3"/>
  <c r="L79" i="3" s="1"/>
  <c r="H80" i="3"/>
  <c r="H79" i="3" s="1"/>
  <c r="R441" i="3"/>
  <c r="P80" i="3"/>
  <c r="P79" i="3" s="1"/>
  <c r="M255" i="3"/>
  <c r="M254" i="3" s="1"/>
  <c r="K437" i="3"/>
  <c r="J80" i="3"/>
  <c r="J79" i="3" s="1"/>
  <c r="Q528" i="3"/>
  <c r="Q525" i="3" s="1"/>
  <c r="Q524" i="3" s="1"/>
  <c r="G10" i="3"/>
  <c r="G462" i="3"/>
  <c r="G436" i="3" s="1"/>
  <c r="F255" i="3"/>
  <c r="F254" i="3" s="1"/>
  <c r="J437" i="3"/>
  <c r="G36" i="3"/>
  <c r="G325" i="3"/>
  <c r="L462" i="3"/>
  <c r="I437" i="3"/>
  <c r="K10" i="3"/>
  <c r="I10" i="3"/>
  <c r="J528" i="3"/>
  <c r="J525" i="3" s="1"/>
  <c r="J524" i="3" s="1"/>
  <c r="O255" i="3"/>
  <c r="O254" i="3" s="1"/>
  <c r="J462" i="3"/>
  <c r="M462" i="3"/>
  <c r="P528" i="3"/>
  <c r="P525" i="3" s="1"/>
  <c r="P524" i="3" s="1"/>
  <c r="O325" i="3"/>
  <c r="G528" i="3"/>
  <c r="G525" i="3" s="1"/>
  <c r="G524" i="3" s="1"/>
  <c r="Q10" i="3"/>
  <c r="L437" i="3"/>
  <c r="G255" i="3"/>
  <c r="G254" i="3" s="1"/>
  <c r="K255" i="3"/>
  <c r="K254" i="3" s="1"/>
  <c r="P325" i="3"/>
  <c r="P324" i="3" s="1"/>
  <c r="N255" i="3"/>
  <c r="N254" i="3" s="1"/>
  <c r="I528" i="3"/>
  <c r="I525" i="3" s="1"/>
  <c r="I524" i="3" s="1"/>
  <c r="R470" i="3"/>
  <c r="R502" i="3"/>
  <c r="N36" i="3"/>
  <c r="M528" i="3"/>
  <c r="M525" i="3" s="1"/>
  <c r="M524" i="3" s="1"/>
  <c r="M10" i="3"/>
  <c r="Q80" i="3"/>
  <c r="Q79" i="3" s="1"/>
  <c r="Q462" i="3"/>
  <c r="Q436" i="3" s="1"/>
  <c r="I255" i="3"/>
  <c r="I254" i="3" s="1"/>
  <c r="R448" i="3"/>
  <c r="R110" i="3"/>
  <c r="N437" i="3"/>
  <c r="R272" i="3"/>
  <c r="O437" i="3"/>
  <c r="L255" i="3"/>
  <c r="L254" i="3" s="1"/>
  <c r="Q36" i="3"/>
  <c r="O462" i="3"/>
  <c r="O528" i="3"/>
  <c r="O525" i="3" s="1"/>
  <c r="O524" i="3" s="1"/>
  <c r="I325" i="3"/>
  <c r="R326" i="3"/>
  <c r="R410" i="3"/>
  <c r="R248" i="3"/>
  <c r="L36" i="3"/>
  <c r="Q255" i="3"/>
  <c r="Q254" i="3" s="1"/>
  <c r="J325" i="3"/>
  <c r="Q325" i="3"/>
  <c r="K36" i="3"/>
  <c r="O10" i="3"/>
  <c r="I36" i="3"/>
  <c r="H36" i="3"/>
  <c r="R147" i="3"/>
  <c r="I80" i="3"/>
  <c r="I79" i="3" s="1"/>
  <c r="P10" i="3"/>
  <c r="M36" i="3"/>
  <c r="O36" i="3"/>
  <c r="H10" i="3"/>
  <c r="P437" i="3"/>
  <c r="J255" i="3"/>
  <c r="J254" i="3" s="1"/>
  <c r="H528" i="3"/>
  <c r="H525" i="3" s="1"/>
  <c r="H524" i="3" s="1"/>
  <c r="M80" i="3"/>
  <c r="M79" i="3" s="1"/>
  <c r="F80" i="3"/>
  <c r="F79" i="3" s="1"/>
  <c r="F325" i="3"/>
  <c r="R337" i="3"/>
  <c r="F528" i="3"/>
  <c r="F525" i="3" s="1"/>
  <c r="F524" i="3" s="1"/>
  <c r="H325" i="3"/>
  <c r="F10" i="3"/>
  <c r="I462" i="3"/>
  <c r="K80" i="3"/>
  <c r="K79" i="3" s="1"/>
  <c r="N325" i="3"/>
  <c r="R451" i="3"/>
  <c r="R284" i="3"/>
  <c r="R114" i="3"/>
  <c r="R90" i="3"/>
  <c r="R112" i="3"/>
  <c r="R127" i="3"/>
  <c r="R565" i="3"/>
  <c r="R81" i="3"/>
  <c r="R347" i="3"/>
  <c r="R44" i="3"/>
  <c r="R143" i="3"/>
  <c r="R124" i="3"/>
  <c r="R535" i="3"/>
  <c r="R529" i="3" s="1"/>
  <c r="R176" i="3"/>
  <c r="F36" i="3"/>
  <c r="R49" i="3"/>
  <c r="R463" i="3"/>
  <c r="R282" i="3"/>
  <c r="R267" i="3"/>
  <c r="R37" i="3"/>
  <c r="R496" i="3"/>
  <c r="R445" i="3"/>
  <c r="R256" i="3"/>
  <c r="R17" i="3"/>
  <c r="R25" i="3"/>
  <c r="R538" i="3"/>
  <c r="H255" i="3"/>
  <c r="H254" i="3" s="1"/>
  <c r="R171" i="3"/>
  <c r="R200" i="3"/>
  <c r="R11" i="3"/>
  <c r="R387" i="3"/>
  <c r="R15" i="3"/>
  <c r="R540" i="3"/>
  <c r="R167" i="3"/>
  <c r="R466" i="3"/>
  <c r="R472" i="3"/>
  <c r="R238" i="3"/>
  <c r="R119" i="3"/>
  <c r="R137" i="3"/>
  <c r="R58" i="3"/>
  <c r="R57" i="3" s="1"/>
  <c r="R8" i="3"/>
  <c r="R5" i="3" s="1"/>
  <c r="R23" i="3"/>
  <c r="R418" i="3"/>
  <c r="R543" i="3"/>
  <c r="R454" i="3"/>
  <c r="R491" i="3"/>
  <c r="R230" i="3"/>
  <c r="R106" i="3"/>
  <c r="R417" i="3" l="1"/>
  <c r="Q324" i="3"/>
  <c r="R105" i="3"/>
  <c r="K436" i="3"/>
  <c r="J324" i="3"/>
  <c r="N324" i="3"/>
  <c r="G324" i="3"/>
  <c r="F436" i="3"/>
  <c r="P4" i="3"/>
  <c r="I324" i="3"/>
  <c r="M324" i="3"/>
  <c r="M436" i="3"/>
  <c r="N4" i="3"/>
  <c r="P436" i="3"/>
  <c r="P3" i="3" s="1"/>
  <c r="N436" i="3"/>
  <c r="K324" i="3"/>
  <c r="H324" i="3"/>
  <c r="Q4" i="3"/>
  <c r="Q3" i="3" s="1"/>
  <c r="L436" i="3"/>
  <c r="I436" i="3"/>
  <c r="L4" i="3"/>
  <c r="O324" i="3"/>
  <c r="G4" i="3"/>
  <c r="G3" i="3" s="1"/>
  <c r="J436" i="3"/>
  <c r="K4" i="3"/>
  <c r="L324" i="3"/>
  <c r="M4" i="3"/>
  <c r="I4" i="3"/>
  <c r="R469" i="3"/>
  <c r="H4" i="3"/>
  <c r="O4" i="3"/>
  <c r="O436" i="3"/>
  <c r="F4" i="3"/>
  <c r="F324" i="3"/>
  <c r="R462" i="3"/>
  <c r="R80" i="3"/>
  <c r="R255" i="3"/>
  <c r="R36" i="3"/>
  <c r="R437" i="3"/>
  <c r="R564" i="3"/>
  <c r="R20" i="3"/>
  <c r="R237" i="3"/>
  <c r="R325" i="3"/>
  <c r="R10" i="3"/>
  <c r="R486" i="3"/>
  <c r="R229" i="3"/>
  <c r="R528" i="3"/>
  <c r="J3" i="3" l="1"/>
  <c r="K3" i="3"/>
  <c r="L3" i="3"/>
  <c r="N3" i="3"/>
  <c r="M3" i="3"/>
  <c r="I3" i="3"/>
  <c r="H3" i="3"/>
  <c r="O3" i="3"/>
  <c r="F3" i="3"/>
  <c r="R557" i="3"/>
  <c r="R436" i="3"/>
  <c r="R79" i="3"/>
  <c r="R324" i="3"/>
  <c r="R525" i="3"/>
  <c r="R97" i="3"/>
  <c r="R254" i="3"/>
  <c r="R4" i="3"/>
  <c r="R524" i="3" l="1"/>
  <c r="R3" i="3" s="1"/>
</calcChain>
</file>

<file path=xl/sharedStrings.xml><?xml version="1.0" encoding="utf-8"?>
<sst xmlns="http://schemas.openxmlformats.org/spreadsheetml/2006/main" count="885" uniqueCount="805">
  <si>
    <t>Clav_Ingr</t>
  </si>
  <si>
    <t>Clave_Ingresos</t>
  </si>
  <si>
    <t>CONCEPTO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</si>
  <si>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</si>
  <si>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</si>
  <si>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</si>
  <si>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</si>
  <si>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</si>
  <si>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</si>
  <si>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</si>
  <si>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</si>
  <si>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</si>
  <si>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</si>
  <si>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</si>
  <si>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</si>
  <si>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TOTAL</t>
  </si>
  <si>
    <t>IMPUESTOS</t>
  </si>
  <si>
    <t>IMPUESTO SOBRE LOS INGRESOS</t>
  </si>
  <si>
    <t>IMPUESTOS SOBRE JUEGOS Y APUESTAS PERMITIDAS</t>
  </si>
  <si>
    <t>JUEGOS Y APUESTAS PERMITIDAS</t>
  </si>
  <si>
    <t>IMPUESTO SOBRE RIFAS SORTEOS LOTERÍAS Y CONCURSOS</t>
  </si>
  <si>
    <t>RIFAS SORTEOS LOTERÍAS Y CONCURSOS</t>
  </si>
  <si>
    <t>IMPUESTOS SOBRE EL PATRIMONIO</t>
  </si>
  <si>
    <t>IMPUESTO PREDIAL</t>
  </si>
  <si>
    <t>PREDIAL</t>
  </si>
  <si>
    <t>01-41121020051-121001-04-1314-000-000-0000000-00000-0-11-11AA01-0000</t>
  </si>
  <si>
    <t>ACTUALIZACION IMPUESTO PREDIAL</t>
  </si>
  <si>
    <t>REZAGO DE IMPUESTO PREDIAL</t>
  </si>
  <si>
    <t>IMPUESTO SOBRE DIVISIÓN Y LOTIFICACIÓN DE INMUEBLES</t>
  </si>
  <si>
    <t>DIVISIÓN Y LOTIFICACIÓN DE INMUEBLES</t>
  </si>
  <si>
    <t>IMPUESTO SOBRE ADQUISICIÓN DE BIENES INMUEBLES</t>
  </si>
  <si>
    <t>01-41121040052-123001-04-1314-000-000-0000000-00000-0-11-11AA01-0000</t>
  </si>
  <si>
    <t>ADQUISICIÓN DE BIENES INMUEBLES</t>
  </si>
  <si>
    <t>01-41121040315-123002-04-1314-000-000-0000000-00000-0-11-11AA01-0000</t>
  </si>
  <si>
    <t>REZAGO DE ADQUISICIÓN DE BIENES INMUEBLES</t>
  </si>
  <si>
    <t>IMPUESTOS SOBRE LA PRODUCCIÓN, EL CONSUMO Y LAS TRANSACCIONES</t>
  </si>
  <si>
    <t>EXPLOTACIÓN DE MÁRMOLES, CANTERAS, PIZARRAS, BASALTOS, CAL, ENTRE OTRAS</t>
  </si>
  <si>
    <t>EXPLOTACIÓN DE BANCOS DE MÁRMOLES, CANTE</t>
  </si>
  <si>
    <t>IMPUESTO DE FRACCIONAMIENTOS</t>
  </si>
  <si>
    <t>FRACCIONAMIENTO</t>
  </si>
  <si>
    <t>IMPUESTOS SOBRE DIVERSIONES Y ESPECTÁCULOS PÚBLICOS</t>
  </si>
  <si>
    <t>01-41131050002-134001-04-1314-000-000-0000000-00000-0-11-11AA01-0000</t>
  </si>
  <si>
    <t>DIVERSIONES Y ESPECTÁCULOS PÚBLICOS</t>
  </si>
  <si>
    <t>IMPUESTOS AL COMERCIO EXTERIOR</t>
  </si>
  <si>
    <t>IMPUESTOS SOBRE NOMINAS Y ASIMILABLES</t>
  </si>
  <si>
    <t>IMPUESTOS ECOLOGICOS</t>
  </si>
  <si>
    <t>ACCESORIOS DE IMPUESTOS</t>
  </si>
  <si>
    <t>RECARGOS</t>
  </si>
  <si>
    <t>RECARGOS POR JUEGOS Y APUESTAS PERMITIDA</t>
  </si>
  <si>
    <t>RECARGOS IMPUESTO DE DIVERSION Y ESPECTA</t>
  </si>
  <si>
    <t>RECARGOS DE IMPUESTO PREDIAL</t>
  </si>
  <si>
    <t>RECARGOS DE ADQUISICIÓN DE BIENES INMUEB</t>
  </si>
  <si>
    <t>RECARGOS DE DIVISION / LOTIFICACION INMU</t>
  </si>
  <si>
    <t>RECARGOS SOBRE SALDOS INSOLUTOS CONVENIO P</t>
  </si>
  <si>
    <t>MULTAS</t>
  </si>
  <si>
    <t>MULTAS JUEGOS Y APUESTAS PERMITIDAS</t>
  </si>
  <si>
    <t>MULTAS DE IMPUESTO PREDIAL</t>
  </si>
  <si>
    <t>MULTAS DE ADQUISICIÓN DE BIENES INMUEBLE</t>
  </si>
  <si>
    <t>MULTA DIVISION/LOTIFICACION INMUEBLES</t>
  </si>
  <si>
    <t>GASTOS DE EJECUCIÓN</t>
  </si>
  <si>
    <t>GTOS DE EJECUCIÓN JUEGOS APUESTAS PERMIT</t>
  </si>
  <si>
    <t>GASTOS DE EJECUCIÓN X DIVERSION Y ESPECT</t>
  </si>
  <si>
    <t>GASTOS DE EJECUCIÓN DE IMPUESTO PREDIAL</t>
  </si>
  <si>
    <t>GASTOS DE EJECUCIÓN ADQUISICIÓN DE BIENE</t>
  </si>
  <si>
    <t>GASTOS EJECUCIÓN POR PUBLICACION DE EDIC</t>
  </si>
  <si>
    <t>GASTOS POR REMATE IMPUESTO</t>
  </si>
  <si>
    <t>OTROS IMPUESTOS</t>
  </si>
  <si>
    <t>IMPUESTOS_NO_COMP_EN_LA_LEY_DE_ING_VIG_, CAUS_EN_EJER_FIS_ANT_PEND_DE_LIQ_O_PAGO</t>
  </si>
  <si>
    <t>CUOTAS Y APORTACIONES DE SEGURIDAD SOCIAL</t>
  </si>
  <si>
    <t>APORTACIONES PARA FONDOS DE VIVIENDA</t>
  </si>
  <si>
    <t>CUOTAS PARA LA SEGURIDAD SOCIAL</t>
  </si>
  <si>
    <t>CUOTAS DE AHORRO PARA EL RETIRO</t>
  </si>
  <si>
    <t>OTRAS CUOTAS Y APORTACIONES PARA LA SEGURIDAD SOCIAL</t>
  </si>
  <si>
    <t>ACCESORIOS DE CUOTAS Y APORTACIONES DE SEGURIDAD SOCIAL</t>
  </si>
  <si>
    <t>CONTRIBUCIONES DE MEJORAS</t>
  </si>
  <si>
    <t>CONTRIBUCIONES DE MEJORAS POR OBRAS PÚBLICAS</t>
  </si>
  <si>
    <t>POR EJECUCIÓN DE OBRAS PÚBLICAS URBANAS</t>
  </si>
  <si>
    <t>POR EJECUCIÓN DE OBRAS PÚBLICAS</t>
  </si>
  <si>
    <t>RECUPERACIÓN CREDITOS FIDOC</t>
  </si>
  <si>
    <t>OBRAS X COOPER. LEON EN ACCION</t>
  </si>
  <si>
    <t>PAGO DE ESCRITURACION</t>
  </si>
  <si>
    <t>AUTOCONST. Y MEJOR DE VIV IVEG</t>
  </si>
  <si>
    <t>POR EJECUCION DE OBRAS PUBLICAS (FIDOC)</t>
  </si>
  <si>
    <t>POR EJECUCIÓN DE OBRAS PÚBLICAS RURALES</t>
  </si>
  <si>
    <t>POR APORTACIÓN DE OBRA DE ALUMBRADO PÚBLICO</t>
  </si>
  <si>
    <t>POR EL SERVICIO DE ALUMBRADO PUBLICO</t>
  </si>
  <si>
    <t>APORT.OBRAS ALUMBRADO VAR.COL.</t>
  </si>
  <si>
    <t>ELECTRIFICACION VARIAS COMUNID</t>
  </si>
  <si>
    <t>CONTRIB_DE_MEJ_NO_COMP_EN_LA_LEY_DE_ING_VIG_, CAUS_EN_EJER_FIS_ANT_PEN_DE_LIQ_O_PAGO</t>
  </si>
  <si>
    <t>DERECHOS</t>
  </si>
  <si>
    <t>DERECHOS POR EL USO, GOCE, APROVECHAMIENTO O EXPLOTACIÓN DE BIENES DE DOMINIO PÚBLICO</t>
  </si>
  <si>
    <t>OCUPACIÓN, USO Y APROVECHAMIENTO DE LOS BIENES DE DOMINIO PÚBLICO DEL MUNICIPIO</t>
  </si>
  <si>
    <t>EXPLOTACIÓN, USO DE BIENES MUEBLES O INMUEBLES PROPIEDAD DEL MUNICIPIO</t>
  </si>
  <si>
    <t>COMERCIO AMBULANTE</t>
  </si>
  <si>
    <t>DERECHOS POR PRESTACIÓN DE SERVICIOS</t>
  </si>
  <si>
    <t xml:space="preserve">POR SERVICIOS DE LIMPIA </t>
  </si>
  <si>
    <t>SERVICIOS ESPECIALES DE LIMPIA</t>
  </si>
  <si>
    <t>PERMISO PARA LA PREST DE SERV RELAT A LA</t>
  </si>
  <si>
    <t>PERMISO PARA LA PREST DEL SERV. DE LIMPI</t>
  </si>
  <si>
    <t>POR SERVICIOS DE PANTEONES</t>
  </si>
  <si>
    <t>SERVICIOS DE PANTEONES</t>
  </si>
  <si>
    <t>POR SERVICIOS DE RASTRO</t>
  </si>
  <si>
    <t>SERVICIOS DE RASTRO</t>
  </si>
  <si>
    <t>POR SERVICIOS DE SEGURIDAD PÚBLICA</t>
  </si>
  <si>
    <t>SERVICIOS EXTRAORDINARIOS DE POLICIA</t>
  </si>
  <si>
    <t>SERVICIOS DE SEGURIDAD PUBLICA A ESTABL</t>
  </si>
  <si>
    <t>CERTIFICACION DE REQUISITOS A EMPRESAS D</t>
  </si>
  <si>
    <t>SERVICIO EXTRAORDINARIO DE PERSONAL DE APOYO INSPECTOR.</t>
  </si>
  <si>
    <t>POR SERVICIOS DE TRANSPORTE PÚBLICO</t>
  </si>
  <si>
    <t>USO DE ESTACIONES DE TRANSFERENCIA</t>
  </si>
  <si>
    <t>SERVICIOS DE TRANSPORTE PUBLICO URBANO Y</t>
  </si>
  <si>
    <t>SERVICIOS DE TRANSPORTE PUBLICO MODIF. H</t>
  </si>
  <si>
    <t>SERVICIOS DE TRANSPORTE PUBLICO PERMISOS</t>
  </si>
  <si>
    <t>POR SERVICIOS DE TRÁNSITO Y VIALIDAD</t>
  </si>
  <si>
    <t>SERVICIOS EXTRAORDINARIOS DE POLICIA VIAL</t>
  </si>
  <si>
    <t>ESTUDIO TECNICO IMPACTO VIAL</t>
  </si>
  <si>
    <t>POR SERVICIOS DE ESTACIONAMIENTO</t>
  </si>
  <si>
    <t>ESTACIONAMIENTO FUNDADORES</t>
  </si>
  <si>
    <t>ESTACIONAMIENTO MARIANO ESCOBEDO</t>
  </si>
  <si>
    <t>ESTACIONAMIENTO JUAREZ</t>
  </si>
  <si>
    <t>ESTACIONAMIENTO TLACUACHE</t>
  </si>
  <si>
    <t>ESTACIONAMIENTO ALDAMA</t>
  </si>
  <si>
    <t>PENSION ESTACIONAMIENTO ALDAMA</t>
  </si>
  <si>
    <t>PENSION ESTACIONAMIENTO FUNDADORES</t>
  </si>
  <si>
    <t>PENSION ESTACIONAMIENTO MARIANO ESCOBEDO</t>
  </si>
  <si>
    <t>PENSION ESTACIONAMIENTO TLACUACHE</t>
  </si>
  <si>
    <t>POR SERVICIOS DE SALUD</t>
  </si>
  <si>
    <t>EXAMENES MEDICOS</t>
  </si>
  <si>
    <t>SERVICIOS CENTRO ANTIRRABICO</t>
  </si>
  <si>
    <t>CONSULTA DENTAL SALUD MPAL.</t>
  </si>
  <si>
    <t>CONSULTA MEDICA</t>
  </si>
  <si>
    <t>POR SERVICIOS DE PROTECCIÓN CIVIL</t>
  </si>
  <si>
    <t>DICTÁMENES DE PROTECCION CIVIL</t>
  </si>
  <si>
    <t>SIMULACROS PROTECCION CIVIL</t>
  </si>
  <si>
    <t>SERVICIOS EXTRAORDINARIOS DE PROTECCION</t>
  </si>
  <si>
    <t>POR SERVICIOS DE OBRA PÚBLICA Y DESARROLLO URBANO</t>
  </si>
  <si>
    <t>ALINEAMIENTO Y NUMERO OFICIAL</t>
  </si>
  <si>
    <t>ALINEAMIENTO Y NUMERO OFICIAL PREDIOS MA</t>
  </si>
  <si>
    <t>INSTALACION DE TERRAZAS MOVILES</t>
  </si>
  <si>
    <t>LICENCIA DE CONSTRUCCION, REGULARIZACION</t>
  </si>
  <si>
    <t>FACTIBILIDAD DE ASENTAMIENTO DE CONSTRUC</t>
  </si>
  <si>
    <t>PERITAJE DE EVALUACION DE RIESGOS</t>
  </si>
  <si>
    <t>DICTAMEN PRELIMINAR DE USOS DE SUELO Y F</t>
  </si>
  <si>
    <t>LICENCIA DE USO DE SUELO</t>
  </si>
  <si>
    <t>CERTIFICACIÓN DE NUMERO OFICIAL</t>
  </si>
  <si>
    <t>CERTIFICACION DE TERMINACION DE OBRA</t>
  </si>
  <si>
    <t>DICTAMEN DE FACTIBILIDAD PARA DIVIDIR O</t>
  </si>
  <si>
    <t>ESTUDIO TECNICO FACTIBILIDAD. DE USO DE</t>
  </si>
  <si>
    <t>LICENCIA CONSTRUCCION EN LA VIA PUBLICA</t>
  </si>
  <si>
    <t>01-41431110940-431034-04-2510-000-000-0000000-00000-0-11-11AA01-0000</t>
  </si>
  <si>
    <t>CERTIFICIACIÓN DE TERMINACIÓN DE OBRA</t>
  </si>
  <si>
    <t>LICENCIA DE FACTIBILIDAD DE USOS DE SUEL</t>
  </si>
  <si>
    <t>POR SUPERVISION DE OBRA</t>
  </si>
  <si>
    <t>PUS SARE</t>
  </si>
  <si>
    <t>PERMISO DE DIVISION O FUSION</t>
  </si>
  <si>
    <t>PERMISO INSTAL. ANTENAS E INFRAEST. TELECOMUNICACIONES</t>
  </si>
  <si>
    <t>POR SERVICIOS CATASTRALES Y PRÁCTICAS DE AVALÚOS</t>
  </si>
  <si>
    <t>AVALUOS DE INMUEBLES</t>
  </si>
  <si>
    <t>CONSULTA REMOTA VIA INTERNET</t>
  </si>
  <si>
    <t>FOLIO GENERADO EN LA REVISION DE AVALUO</t>
  </si>
  <si>
    <t>POR SERVICIOS EN MATERIA DE FRACCIONAMIENTOS Y CONDOMINIOS</t>
  </si>
  <si>
    <t>REVISION DE PROYECTOS DE FRACCIONAMIENTO</t>
  </si>
  <si>
    <t>AUTORIZACION DE TRAZA</t>
  </si>
  <si>
    <t>REVISION DE PROYECTOS EJECUTIVOS</t>
  </si>
  <si>
    <t>POR AUTORIZACION DE SECCIONAMIENTO, MODI</t>
  </si>
  <si>
    <t>POR LA EXPEDICIÓN DE LICENCIAS O PERMISOS PARA EL ESTABLECIMIENTO DE ANUNCIOS</t>
  </si>
  <si>
    <t>LICENCIA PARA EL ESTABLECIMIENTO DE ANUN</t>
  </si>
  <si>
    <t>POR ANUNCIO MOVIL O TEMPORAL</t>
  </si>
  <si>
    <t>POR CONSTANCIA DE VALIDACION PARA ANUNCI</t>
  </si>
  <si>
    <t>POR INFLABLE</t>
  </si>
  <si>
    <t>ANUNCIOS COLOCADOS EN VEHICULOS DE SERVI</t>
  </si>
  <si>
    <t>POR DIFUSION FONETICA DE PUBLICIDAD EN V</t>
  </si>
  <si>
    <t>FACTIBILIDAD DE PERMISO DE ANUNCIO</t>
  </si>
  <si>
    <t>PERMISO Y RATIFICACION DE ANUNCIO</t>
  </si>
  <si>
    <t>POR SERVICIOS EN MATERIA AMBIENTAL</t>
  </si>
  <si>
    <t>DICTAMEN POR EVALUACION DE IMPACTO AMBIE</t>
  </si>
  <si>
    <t>TRAMITE DE ESTUDIO DE RIESGO</t>
  </si>
  <si>
    <t>LICENCIA AMBIENTAL DE FUNCIONAMIENTO Y C</t>
  </si>
  <si>
    <t>PERMISO DE PODA Y TRASPLANTE DE ARBOLES</t>
  </si>
  <si>
    <t>PERMISO DE TALA URBANA DE ARBOLES</t>
  </si>
  <si>
    <t>AUTORIZACION DEL PRO. DE RED. DE EMISION D</t>
  </si>
  <si>
    <t>PERMISO DE OP. DE DISP. EMISORES DE LUZ</t>
  </si>
  <si>
    <t>AUTORIZACION PRO. DE REM. DE SITIO CONTAMINADO CON RESIDUOS</t>
  </si>
  <si>
    <t>RENOVACIÓN DE AUT. PRO. DE REM. DE SITIO</t>
  </si>
  <si>
    <t>AUTORIZACIÓN CENTRO DE ACOPIO DE RESIDUO</t>
  </si>
  <si>
    <t>RENOVACION DE AUT. CENTRO DE ACOPIO DE RESIDUOS SOLIDOS URBANOS</t>
  </si>
  <si>
    <t>PERMISO DE RECICLAJE DE RESIDUOS SOLIDOS URBANOS</t>
  </si>
  <si>
    <t>01-41431161390-431506-04-2310-000-000-0000000-00000-0-11-11AA01-0000</t>
  </si>
  <si>
    <t>TALAS DE ARBOLES Y TRASPLANTES</t>
  </si>
  <si>
    <t>POR LA EXPEDICIÓN DE DOCUMENTOS, TALES COMO: CONSTANCIAS, CERTIFICADOS, CERTIFICACIONES, CARTAS, ENTRE OTROS</t>
  </si>
  <si>
    <t>CONSTANCIAS DE INSCRIPCION O NO INSCRIPC</t>
  </si>
  <si>
    <t>01-41431170900-431608-04-1314-000-000-0000000-00000-0-11-11AA01-0000</t>
  </si>
  <si>
    <t>MULTAS CONSTANCIAS DE INSCRIPCION O NO INSCRIPCION</t>
  </si>
  <si>
    <t>CONSTANCIAS DE EXISTENCIA O NO EXISTENCI</t>
  </si>
  <si>
    <t>CONSTANCIA DE NO ADEUDO DE OBRAS POR COO</t>
  </si>
  <si>
    <t>CERTIFICACIONES</t>
  </si>
  <si>
    <t>EXPEDICION DE CONSTANCIA CERTIFICADA DE</t>
  </si>
  <si>
    <t>CONSTANCIAS EXPEDIDAS POR LAS DEPENDENCI</t>
  </si>
  <si>
    <t>EXPEDICION DE CONSTANCIA DE NO INFRACCIO</t>
  </si>
  <si>
    <t>01-41431170974-431614-04-1314-000-000-0000000-00000-0-11-11AA01-0000</t>
  </si>
  <si>
    <t>REVISION DE TRAMITES Y CORRECCION DE DATOS PADRON INMOBILIARIO</t>
  </si>
  <si>
    <t>CERTIFACION DE TRAMITES PADRON INMOBILIA</t>
  </si>
  <si>
    <t>SOLICITUD DE COPIA SIMPLE O CERTIFICADA</t>
  </si>
  <si>
    <t>CONSUL. ANTECED. O FALTAS ADMIN. RESP. EMPRES. P. OPER. O VIG.</t>
  </si>
  <si>
    <t>01-41431151348-431403-04-1215-000-000-0000000-00000-0-11-11AA01-0000</t>
  </si>
  <si>
    <t>DICTAMEN DE VIABILIDAD</t>
  </si>
  <si>
    <t>01-41431151349-431404-04-1215-000-000-0000000-00000-0-11-11AA01-0000</t>
  </si>
  <si>
    <t>CONSTANCIA DE FACTIBILIDAD</t>
  </si>
  <si>
    <t>POR PAGO DE CONCESIÓN, TRASPASO, CAMBIOS DE GIROS EN LOS MERCADOS PÚBLICOS MUNICIPALES</t>
  </si>
  <si>
    <t>POR SERVICIOS DE ALUMBRADO PÚBLICO</t>
  </si>
  <si>
    <t>SERVICIO DE ALUMBRADO</t>
  </si>
  <si>
    <t>POR SERVICIO DE AGUA POTABLE DRENAJE Y ALCANTARILLADO</t>
  </si>
  <si>
    <t>POR SERVICIOS DE CULTURA (CASAS DE CULTURA)</t>
  </si>
  <si>
    <t>POR SERVICIOS DE ASISTENCIA SOCIAL</t>
  </si>
  <si>
    <t>POR SERVICIOS DE JUVENTUD Y DEPORTE</t>
  </si>
  <si>
    <t>POR SERVICIOS QUE PRESTA DEPARTAMENTO/PATRONATO DE LA FERIA</t>
  </si>
  <si>
    <t>OTROS DERECHOS</t>
  </si>
  <si>
    <t>PERMISOS POR EVENTOS PÚBLICOS LOCALES</t>
  </si>
  <si>
    <t>01-41491021118-441003-04-1314-000-000-0000000-00000-0-11-11AA01-0000</t>
  </si>
  <si>
    <t>ACTUALIZACION DE CREDITO FISCAL DERECHOS</t>
  </si>
  <si>
    <t>PERMISO PARA LA PRESENTACION DE ESPECTAC</t>
  </si>
  <si>
    <t>PERMISOS PARA LA CELEBRACION DE EVENTOS</t>
  </si>
  <si>
    <t>PERMISO PARA LA INSTALACION Y FUNCIONAMI</t>
  </si>
  <si>
    <t>PERMISOS DE LAS FESTIVIDADES EN VIA PUBL</t>
  </si>
  <si>
    <t>ACCESORIOS DE DERECHO</t>
  </si>
  <si>
    <t>RECARGOS POR DERECHOS</t>
  </si>
  <si>
    <t>RECARGOS DE TRANSPORTE PUBLICO MUNICIPAL</t>
  </si>
  <si>
    <t>RECARGOS PENSIÓN ESTACIONAMIENTO</t>
  </si>
  <si>
    <t>RECARGOS POLICÍA AUXILIAR</t>
  </si>
  <si>
    <t>RECARGOS FISCALIZACION</t>
  </si>
  <si>
    <t>RECARGOS POR EJECUCION</t>
  </si>
  <si>
    <t>RECARGOS DE ALUMBRADO PÚBLICO</t>
  </si>
  <si>
    <t>01-41441051110-453004-04-1314-000-000-0000000-00000-0-11-11AA01-0000</t>
  </si>
  <si>
    <t>GASTOS DE EJECUCION ALUMBRADO</t>
  </si>
  <si>
    <t>DERECHOS NO COMP_EN_LA_LEY_DE_INGR_VIG_, CAUS_EN_EJER_FIS_ANT_PEN_DE_LIQ_O PAGO</t>
  </si>
  <si>
    <t>PRODUCTOS</t>
  </si>
  <si>
    <t>CAPITALES Y VALORES</t>
  </si>
  <si>
    <t>INTERESES POR INVERSIONES</t>
  </si>
  <si>
    <t>INTERESES POR CUENTAS PRODUCTIVAS</t>
  </si>
  <si>
    <t>INTERESES POR INVERSIONES PARTICIPACIONES</t>
  </si>
  <si>
    <t>USO Y ARRENDAMIENTO DE BIENES MUEBLES E INMUEBLES PROPIEDAD DEL MUNICIPIO CON PARTICULARES</t>
  </si>
  <si>
    <t>CONCESIÓN DE SANITARIOS</t>
  </si>
  <si>
    <t>ARRENDAMIENTO DE PROPIEDADES MUNICIPALES</t>
  </si>
  <si>
    <t>POR ACCESO A SANITARIOS EX ESTACIONAMIEN</t>
  </si>
  <si>
    <t>POR ACCESO A SANITARIOS MERCADO COMONFOR</t>
  </si>
  <si>
    <t>FORMAS VALORADAS</t>
  </si>
  <si>
    <t>VENTA DE FORMAS VALORADAS DESARROLLO URB</t>
  </si>
  <si>
    <t>VENTA DE FORMATOS PERMISOS DE FISCALIZAC</t>
  </si>
  <si>
    <t>VENTA DE FORMAS VALORADAS DE IMPUESTOS I</t>
  </si>
  <si>
    <t>POR SERVICIOS DE TRÁMITE CON DEPENDENCIAS FEDERALES</t>
  </si>
  <si>
    <t>POR SERVICIOS EN MATERIA DE ACCESO A LA INFORMACIÓN PÚBLICA</t>
  </si>
  <si>
    <t>SERVICIOS EN MATERIA DE ACCESO A LA INFO</t>
  </si>
  <si>
    <t>ENAJENACIÓN DE BIENES MUEBLES</t>
  </si>
  <si>
    <t>ENAJENACIÓN DE BIENES INMUEBLES</t>
  </si>
  <si>
    <t>ENAJENACION DE BIENES INMUEBLES MUNICIPA</t>
  </si>
  <si>
    <t>OTROS PRODUCTOS</t>
  </si>
  <si>
    <t>SANITARIOS EN LOS MERCADOS</t>
  </si>
  <si>
    <t>01-41511011355-519051-04-1314-000-000-0000000-00000-0-11-11AA01-0000</t>
  </si>
  <si>
    <t>INSCRIPCION AL PADRON DE IMPUESTOS INMOB</t>
  </si>
  <si>
    <t>INSCRIP AL PADRON MUN DE CONTRATISTAS</t>
  </si>
  <si>
    <t>VENTA DE DESECHOS</t>
  </si>
  <si>
    <t>REPOSICION O EXTRAVIO DE TARJETAS PARA E</t>
  </si>
  <si>
    <t>POR ACCESO A SANITARIOS PLAZA EXPIATORIO</t>
  </si>
  <si>
    <t>POR ACCESO A SANITARIOS JARDIN SAN JUAN</t>
  </si>
  <si>
    <t>POR SERVICIOS DE MENSAJERIA</t>
  </si>
  <si>
    <t>POR CADA HORA DE AMPLIACION DE HORARIO</t>
  </si>
  <si>
    <t>POR SERVICIOS DE GRUA MUNICIPAL</t>
  </si>
  <si>
    <t>POR SERVICIOS DE PENSION MUNICIPAL</t>
  </si>
  <si>
    <t>OCUPACION Y USO DE LA VIA PUBLICA DE COM</t>
  </si>
  <si>
    <t>CEDULA DE EMPADRONAMIENTO</t>
  </si>
  <si>
    <t>POR LA AUTORIZACION PARA EL FUNCIONAMIEN</t>
  </si>
  <si>
    <t>PODAS DE ARBOLES 3 A 6 MTS</t>
  </si>
  <si>
    <t>VENTA DE PLANTA DEL VIVERO</t>
  </si>
  <si>
    <t>RENTA DE PALAPAS VIVERO MUNICIPAL</t>
  </si>
  <si>
    <t>ACCESO AL AREA DE JUEGOS INFANTILES EN E</t>
  </si>
  <si>
    <t>POR LA VENTA DE HIELO RASTRO DE AVES</t>
  </si>
  <si>
    <t>VISITAS GUIADAS A PANTEON SAN NICOLAS</t>
  </si>
  <si>
    <t>01-41511081401-519032-04-2510-000-000-0000000-00000-0-11-11AA01-0000</t>
  </si>
  <si>
    <t>CONVENIO USO VIA PUBLICA</t>
  </si>
  <si>
    <t>LIMPIEZA GRAFITTI, APLICACIÓN DE ANTIGRA</t>
  </si>
  <si>
    <t>COPIAS Y REPOSICIÓN DE DOCTOS.</t>
  </si>
  <si>
    <t>FORUM EDUCATIVO VOCACIONAL</t>
  </si>
  <si>
    <t>IMPRESIÓN DE PLANOS</t>
  </si>
  <si>
    <t>INSTALACION DE REDUCTORES DE VELOCIDAD</t>
  </si>
  <si>
    <t>REFRENDO AL PADRON PERITOS URBANOS Y PER</t>
  </si>
  <si>
    <t>COMERCIANTES EN VIA PUBLICA TIANGUISTAS</t>
  </si>
  <si>
    <t>UTILIZACION INSTALACION Y RETIRO DE CASE</t>
  </si>
  <si>
    <t>USO INSTALA PLAZA CIUD PRÁXEDIS GUERRERO</t>
  </si>
  <si>
    <t>USO INSTALA PLAZA CIUD GRISELDA ÁLVAREZ</t>
  </si>
  <si>
    <t xml:space="preserve">PERM USO TEMPORAL PLAZAS PUBLICAS                         </t>
  </si>
  <si>
    <t>VENTA DE RESIDUOS VALORIZABLES</t>
  </si>
  <si>
    <t>SERVICIOS DE PIPAS MUNICIPALES</t>
  </si>
  <si>
    <t>01-41511081350-519070-04-1215-000-000-0000000-00000-0-11-11AA01-0000</t>
  </si>
  <si>
    <t>AMPLIACION DE HORARIO DE FUNCIONAMIENTO DE VINICOLAS Y TIENDAS DE AUTOSERVICIO (MENSUAL)</t>
  </si>
  <si>
    <t>PRODUCTOS_NO_COMP_EN_LA_LEY_DE_ING_VIG_, CAUS_EN_EJER_FISC_ANT_PEN_DE_LIQ_O_PAGO</t>
  </si>
  <si>
    <t>APROVECHAMIENTOS</t>
  </si>
  <si>
    <t>BASES PARA LICITACIÓN Y MOVIMIENTOS PADRONES MUNICIPALES</t>
  </si>
  <si>
    <t>01-41691021356-619006-04-1315-000-000-0000000-00000-0-11-11AA01-0000</t>
  </si>
  <si>
    <t>INSCRIPCION AL PADRON MUNICIPAL DE PROVE</t>
  </si>
  <si>
    <t>01-41691021358-619007-04-2010-000-000-0000000-00000-0-11-11AA01-0000</t>
  </si>
  <si>
    <t>INSCRIPCION AL PADRON PERITOS URBANOS Y</t>
  </si>
  <si>
    <t>01-41691021360-619008-04-2510-000-000-0000000-00000-0-11-11AA01-0000</t>
  </si>
  <si>
    <t>VENTA DE BASES PARA LICITACION POR OBRA</t>
  </si>
  <si>
    <t>01-41691021361-619009-04-1315-000-000-0000000-00000-0-11-11AA01-0000</t>
  </si>
  <si>
    <t>VENTA DE BASES PARA LICITACION DE ADQUIS</t>
  </si>
  <si>
    <t>01-41691021415-619006-04-1314-000-000-0000000-00000-0-11-11AA01-0000</t>
  </si>
  <si>
    <t>INSCRIPCIÓN PADRÓN PERITOS Y AUXILIARES</t>
  </si>
  <si>
    <t>REFRENDO A DIFERENTES PADRONES MUNICIPAL</t>
  </si>
  <si>
    <t>POR ARRASTRE Y PENSIÓN DE VEHÍCULOS INFRACCIONADOS</t>
  </si>
  <si>
    <t>DONATIVOS</t>
  </si>
  <si>
    <t>INDEMNIZACIONES NO FISCALES</t>
  </si>
  <si>
    <t>POR DAÑOS EN VIA PUBLICA</t>
  </si>
  <si>
    <t>POR DAÑOS INSTALACIONES DE ALUMBRADO PUB</t>
  </si>
  <si>
    <t>POR DAÑOS SEGURIDAD VIAL</t>
  </si>
  <si>
    <t>POR DAÑOS A PARQUES Y JARDINES</t>
  </si>
  <si>
    <t>POR DAÑOS SEGURIDAD PUBLICA</t>
  </si>
  <si>
    <t>POR EQUIPOS EXTRAVIADOS</t>
  </si>
  <si>
    <t>DAÑO PATRIMONIAL POR SINIESTRO</t>
  </si>
  <si>
    <t>SANCIONES NO FISCALES</t>
  </si>
  <si>
    <t>MULTAS NO FISCALES</t>
  </si>
  <si>
    <t>MULTAS DE TRANSPORTE PUBLICO</t>
  </si>
  <si>
    <t>MULTAS DE TRANSPORTE (PAE)</t>
  </si>
  <si>
    <t>MULTAS DE ASEO PUBLICO</t>
  </si>
  <si>
    <t>MULTAS ASEO PUBLICO (PAE)</t>
  </si>
  <si>
    <t>MULTAS DE POLICIA DELEGACION NORTE</t>
  </si>
  <si>
    <t>MULTAS POLICIA DELEGACIÓN ORIENTE</t>
  </si>
  <si>
    <t>MULTAS POLICIA DELEGACIÓN PONIENTE</t>
  </si>
  <si>
    <t>MULTA DE POLICIA (PAE)</t>
  </si>
  <si>
    <t>MULTAS CONSEJO DE HONOR Y JUSTICIA</t>
  </si>
  <si>
    <t>MULTAS DE POLICIA VIAL</t>
  </si>
  <si>
    <t>MULTAS DE POLICIA VIAL (PAE)</t>
  </si>
  <si>
    <t>MULTAS DE PROTECCION CIVIL</t>
  </si>
  <si>
    <t>MULTA PROTECCION CIVIL (PAE)</t>
  </si>
  <si>
    <t>MULTAS FISCALIZACION</t>
  </si>
  <si>
    <t>MULTAS FISCALIZACION (PAE)</t>
  </si>
  <si>
    <t>MULTAS DESARROLLO URBANO</t>
  </si>
  <si>
    <t>MULTAS DE DESARROLLO URBANO (PAE)</t>
  </si>
  <si>
    <t>MULTAS DE VERIFICACION URBANA</t>
  </si>
  <si>
    <t>MULTAS DE VERIFICACION URBANA (PAE)</t>
  </si>
  <si>
    <t>MULTAS PARQUES Y JARDINES</t>
  </si>
  <si>
    <t>MULTA PARQUES Y JARDINES (PAE)</t>
  </si>
  <si>
    <t>MULTAS MEJORAMIENTO AMBIENTAL</t>
  </si>
  <si>
    <t>MULTA MEJORAMIENTO AMBIENTAL (PAE)</t>
  </si>
  <si>
    <t>MULTAS DE MERCADOS</t>
  </si>
  <si>
    <t>MULTAS CONTRALORIA (PAE)</t>
  </si>
  <si>
    <t>MULTAS JUZGADO ADMINISTRATIVO</t>
  </si>
  <si>
    <t>MULTAS SALUD MUNICIPAL (PAE)</t>
  </si>
  <si>
    <t>MULTAS DE TRANSPORTE DEL ESTADO</t>
  </si>
  <si>
    <t>MULTA TRANSPORTE GOBIERNO DEL ESTADO (PA</t>
  </si>
  <si>
    <t>MULTAS VERIFICACION VEHICULAR</t>
  </si>
  <si>
    <t>MULTA POR NO PORTAR HOLOG O DCTO D VERIF</t>
  </si>
  <si>
    <t>MULTA POR NO PORT HOLOG O DOC D VERI PAE</t>
  </si>
  <si>
    <t>MULTAS DE OBRAS PUBLICAS (PAE)</t>
  </si>
  <si>
    <t>MULTAS POR SANCIONES DE OBRA PÚBLICA</t>
  </si>
  <si>
    <t>MULTAS DIR. SERV. SEG. PRIV.</t>
  </si>
  <si>
    <t>MULTAS DIR. SERV. SEG. PRIV. (PAE)</t>
  </si>
  <si>
    <t>MULTAS DE IMUVI</t>
  </si>
  <si>
    <t>MULTAS DE IMUVI (PAE)</t>
  </si>
  <si>
    <t>OTROS APROVECHAMIENTOS</t>
  </si>
  <si>
    <t>TRAMITE DE PASAPORTES</t>
  </si>
  <si>
    <t>20% INDEMNIZACION POR CHEQUE DEVUELTO</t>
  </si>
  <si>
    <t>RECUPERACION CHEQUES DEVUELTOS</t>
  </si>
  <si>
    <t>COOP. APOYO A ESCUELAS</t>
  </si>
  <si>
    <t>REHABILITACION DE CAMINOS</t>
  </si>
  <si>
    <t>APOYOS MASECA</t>
  </si>
  <si>
    <t>RECUPERACION OBRAS VARIAS COMU</t>
  </si>
  <si>
    <t>BORDERIA</t>
  </si>
  <si>
    <t>PROYECTOS AGROPECUARIOS</t>
  </si>
  <si>
    <t>REINTEGRO MULTAS ESTATALES</t>
  </si>
  <si>
    <t>01-41691022054-618004-04-1314-000-000-0000000-00000-0-11-11AA01-0000</t>
  </si>
  <si>
    <t>ACTUALIZACION DE CREDITO FISCAL APROVECHAMIENTOS</t>
  </si>
  <si>
    <t>EMISIÓN DE LICENCIAS MUNICIPIO</t>
  </si>
  <si>
    <t>REIMPRESIÓN DE RECIBOS DE NÓMINA</t>
  </si>
  <si>
    <t>REINTEGROS</t>
  </si>
  <si>
    <t>REFRENDO EN MATERIA DE BEBIDAS ALCOHÓLICAS</t>
  </si>
  <si>
    <t>FISCALIZACIÓN EN MATERIA DE BEBIDAS ALCOHÓLICAS</t>
  </si>
  <si>
    <t>DERECHOS EN MATERIA DE PLACAS</t>
  </si>
  <si>
    <t>IMPUESTO POR SERVICIOS DE HOSPEDAJE</t>
  </si>
  <si>
    <t>01-41691042615-611201-04-1314-000-000-0000000-00000-0-11-11AA01-0000</t>
  </si>
  <si>
    <t>IMPUESTOS POR SERVICIOS DE HOSPEDAJE</t>
  </si>
  <si>
    <t>MULTAS ADMINISTRATIVAS ESTATALES NO FISCALES</t>
  </si>
  <si>
    <t>APROVECHAMIENTOS PATRIMONIALES</t>
  </si>
  <si>
    <t>ACCESORIOS DE APROVECHAMIENTOS</t>
  </si>
  <si>
    <t>RECARGOS POR EJECUCIÓN</t>
  </si>
  <si>
    <t>01-41681021592-631003-04-1314-000-000-0000000-00000-0-11-11AA01-0000</t>
  </si>
  <si>
    <t>RECARGOS OBRAS X COOPERACIÓN</t>
  </si>
  <si>
    <t>01-41681022052-631004-04-1314-000-000-0000000-00000-0-11-11AA01-0000</t>
  </si>
  <si>
    <t>RECARGOS SOBRE SALDOS INSOLUTOS CONVENIO</t>
  </si>
  <si>
    <t>01-41681031585-632002-04-1314-000-000-0000000-00000-0-11-11AA01-0000</t>
  </si>
  <si>
    <t>GASTOS EJECUCION MULTA POLICIA</t>
  </si>
  <si>
    <t>GASTOS EJECUCION MULTAS POLICIA VIAL</t>
  </si>
  <si>
    <t>01-41681031587-632004-04-1314-000-000-0000000-00000-0-11-11AA01-0000</t>
  </si>
  <si>
    <t>GASTOS EJECUCION MULTAS TRANSPORTE</t>
  </si>
  <si>
    <t>01-41681031588-632005-04-1314-000-000-0000000-00000-0-11-11AA01-0000</t>
  </si>
  <si>
    <t>GASTOS EJECUCION MULTAS SALUBRIDAD</t>
  </si>
  <si>
    <t>GASTOS EJECUCION MULTAS CONTRALORIA</t>
  </si>
  <si>
    <t>01-41681031591-632007-04-1314-000-000-0000000-00000-0-11-11AA01-0000</t>
  </si>
  <si>
    <t>GASTOS DE EJECUCION OBRAS X COOPERACIÓN</t>
  </si>
  <si>
    <t>GASTOS POR REMATE APROVECHAMIENTOS</t>
  </si>
  <si>
    <t>GASTOS DE EJECUCION MULTAS DE IMUVI</t>
  </si>
  <si>
    <t>APROVECHAMIENTOS_NO_COMP_EN_LA_LEY_DE_ING_VIG_, CAUS_EN_EJER_FIS_ANT_PEN_DE_LIQ_O_PAGO</t>
  </si>
  <si>
    <t>INGRESOS POR VENTA DE BIENES Y PRESTACIÓN DE SERVICIOS Y OTROS INGRESOS</t>
  </si>
  <si>
    <t>INGRESOS POR VENTA DE BIENES Y PRESTACIÓN DE SERVICIOS DE ENTIDADES PARAESTATALES Y FIDEICOMISOS NO EMPRESARIALES Y NO FINANCIEROS</t>
  </si>
  <si>
    <t>OTROS INGRESOS</t>
  </si>
  <si>
    <t>PARTICIPACIONES, APORTACIONES, CONVENIOS, INCENTIVOS DERIVADOS DE LA COLABORACIÓN FISCAL Y FONDOS DISTINTOS DE APORTACIONES</t>
  </si>
  <si>
    <t>PARTICIPACIONES</t>
  </si>
  <si>
    <t>FONDO GENERAL DE PARTICIPACIONES</t>
  </si>
  <si>
    <t>FONDO GENERAL PARTICIPACIONES FEDERALES</t>
  </si>
  <si>
    <t>01-42111022611-811011-04-1311-000-000-0000000-00000-0-15-11AB02-0000</t>
  </si>
  <si>
    <t>FEIEF FONDO GENERAL</t>
  </si>
  <si>
    <t>FONDO DE FOMENTO MUNICIPAL</t>
  </si>
  <si>
    <t>FONDO DEL FOMENTO MUNICIPAL</t>
  </si>
  <si>
    <t xml:space="preserve">30% DEL EXCEDENTE DEL FONDO DE FOMENTO MUNICIPAL  </t>
  </si>
  <si>
    <t>01-42111032612-812003-04-1311-000-000-0000000-00000-0-15-11AB02-0000</t>
  </si>
  <si>
    <t>FEIEF FONDO DE FOMENTO MUNICIPAL</t>
  </si>
  <si>
    <t>01-42111032613-812004-04-1311-000-000-0000000-00000-0-15-11AB02-0000</t>
  </si>
  <si>
    <t>FEIEF FONDO DE FOMENTO 30%</t>
  </si>
  <si>
    <t>FONDO DE FISCALIZACIÓN Y RECAUDACIÓN</t>
  </si>
  <si>
    <t>FONDO DE FISCALIZACION</t>
  </si>
  <si>
    <t>01-42111042614-813002-04-1311-000-000-0000000-00000-0-15-11AB02-0000</t>
  </si>
  <si>
    <t>FEIEF FONDO DE FISCALIZACION</t>
  </si>
  <si>
    <t>IMPUESTO ESPECIAL SOBRE PRODUCCIÓN Y SERVICIOS</t>
  </si>
  <si>
    <t>I.E.P.S (IMPUESTO ESPECIAL SOBRE PRODUCC</t>
  </si>
  <si>
    <t>IEPS A LA VENTA FINAL DE GASOLINAS Y DIÉSEL</t>
  </si>
  <si>
    <t>FONDO ISR PARTICIPABLE (ARTÍCULO 3-B LCF)</t>
  </si>
  <si>
    <t>FONDO DE ESTABILIZACIÓN DE LOS INGRESOS DE LAS ENTIDADES FEDERATIVAS (FEIEF)</t>
  </si>
  <si>
    <t>APORTACIONES</t>
  </si>
  <si>
    <t>FONDO PARA LA INFRAESTRUCTURA SOCIAL MUNICIPAL (FAISM)</t>
  </si>
  <si>
    <t>FONDO APORTACION INFRAESTRUCTURA</t>
  </si>
  <si>
    <t>INTERESES POR INVERSION FONDO INFRAESTRU</t>
  </si>
  <si>
    <t>FONDO DE APORTACIONES PARA EL FORTALECIMIENTOS DE LOS MUNICIPIOS  (FORTAMUN)</t>
  </si>
  <si>
    <t>01-42121032703-822001-04-1311-000-000-0000000-00000-0-25-21AA01-0000</t>
  </si>
  <si>
    <t>FONDO FORTALECIMIENTO MUNICIPAL</t>
  </si>
  <si>
    <t>INTERESES POR INVERSION FORTALECIMIENTO</t>
  </si>
  <si>
    <t>CONVENIOS</t>
  </si>
  <si>
    <t>CONVENIOS CON LA FEDERACIÓN</t>
  </si>
  <si>
    <t>INTERESES DE CONVENIOS CON LA FEDERACIÓN</t>
  </si>
  <si>
    <t>01-42131022802-831013-04-1316-000-000-0000000-00000-0-25-21FA01-0000</t>
  </si>
  <si>
    <t>INTERESES POR CONVENIOS FEDERALES</t>
  </si>
  <si>
    <t>CONVENIOS CON MUNICIPIOS</t>
  </si>
  <si>
    <t>INTERESES DE CONVENIOS CON MUNICIPIOS</t>
  </si>
  <si>
    <t>CONVENIOS CON PARAMUNICIPALES</t>
  </si>
  <si>
    <t>INTERESES DE CONVENIOS CON PARAMUNICIPALES</t>
  </si>
  <si>
    <t>CONVENIOS CON BENEFICIARIOS</t>
  </si>
  <si>
    <t>INTERESES DE CONVENIOS CON BENEFICIARIOS</t>
  </si>
  <si>
    <t>INCENTIVOS DERIVADOS DE LA COLABORACIÓN FISCAL</t>
  </si>
  <si>
    <t>FEDERAL</t>
  </si>
  <si>
    <t>IMPUESTO SOBRE TENENCIA O USO DE VEHÍCULOS</t>
  </si>
  <si>
    <t>01-42141022604-841005-04-1311-000-000-0000000-00000-0-15-11AB01-0000</t>
  </si>
  <si>
    <t>FONDO DE COMPENSACIÓN ISAN</t>
  </si>
  <si>
    <t>IMPUESTO SOBRE AUTOMÓVILES NUEVOS</t>
  </si>
  <si>
    <t>ISR POR LA ENAJENACIÓN DE BIENES INMUEBLES (ART. 126 LISR)</t>
  </si>
  <si>
    <t>01-42141051504-844001-04-1311-000-000-0000000-00000-0-15-11AB01-0000</t>
  </si>
  <si>
    <t>REGIMEN DE INCORPORACION FISCAL</t>
  </si>
  <si>
    <t>ESTATAL</t>
  </si>
  <si>
    <t>MULTAS ADMINISTRATIVAS FEDERALES</t>
  </si>
  <si>
    <t>01-42141091583-848006-04-1314-000-000-0000000-00000-0-11-11AA01-0000</t>
  </si>
  <si>
    <t>MULTAS FEDERALES</t>
  </si>
  <si>
    <t>01-42141091589-848007-04-1314-000-000-0000000-00000-0-11-11AA01-0000</t>
  </si>
  <si>
    <t>GASTOS EJECUCION MULTAS FEDERALES</t>
  </si>
  <si>
    <t>01-42141091593-848008-04-1314-000-000-0000000-00000-0-11-11AA01-0000</t>
  </si>
  <si>
    <t>ACTUALIZACION DE MULTAS FEDERALES</t>
  </si>
  <si>
    <t>01-42141091596-848009-04-1314-000-000-0000000-00000-0-11-11AA01-0000</t>
  </si>
  <si>
    <t>REINTEGR POR COBRO DE MULTAS FEDERALES</t>
  </si>
  <si>
    <t>01-42141092053-848011-04-1314-000-000-0000000-00000-0-11-11AA01-0000</t>
  </si>
  <si>
    <t>REC SOBRE SALDOS INSOLUTOS CONV MULT FED</t>
  </si>
  <si>
    <t>ACTUALI MULTAS INFRAC.TRÁNSITO ESTAT 10%</t>
  </si>
  <si>
    <t>ACTUALI MULTAS INFRAC.TRÁNSITO ESTAT 90%</t>
  </si>
  <si>
    <t>01-42141091559-848003-04-1314-000-000-0000000-00000-0-11-11AA01-0000</t>
  </si>
  <si>
    <t>MULTAS INFRAC. TRÁNSITO ESTATAL 10%</t>
  </si>
  <si>
    <t>01-42141091618-848005-04-1314-000-000-0000000-00000-0-11-11AA01-0000</t>
  </si>
  <si>
    <t>GASTOS EJECUCIÓN MULTAS TRÁNSITO DEL EDO</t>
  </si>
  <si>
    <t>01-42141091619-848004-04-1314-000-000-0000000-00000-0-11-11AA01-0000</t>
  </si>
  <si>
    <t>MULTAS INFRAC. TRÁNSITO ESTATAL 90%</t>
  </si>
  <si>
    <t>01-42141091500-848002-04-1314-000-000-0000000-00000-0-11-11AA01-0000</t>
  </si>
  <si>
    <t>REFRENDO ANUAL DE PLACAS Y TARJETA DE CIRCULACION</t>
  </si>
  <si>
    <t>01-42141091584-848010-04-1314-000-000-0000000-00000-0-11-11AA01-0000</t>
  </si>
  <si>
    <t>GASTOS DE EJECUCION</t>
  </si>
  <si>
    <t>IEPS GASOLINAS Y DIÉSEL</t>
  </si>
  <si>
    <t>FONDOS DISTINTOS DE APORTACIONES</t>
  </si>
  <si>
    <t>FONDO PARA ENTIDADES FEDERATIVAS Y MUNICIPIOS PRODUCTORES DE HIDROCARBUROS</t>
  </si>
  <si>
    <t>FONDO PARA EL DESARROLLO REGIONAL SUSTENTABLE DE ESTADOS Y MUNICIPIOS MINEROS</t>
  </si>
  <si>
    <t>TRANSFERENCIAS, ASIGNACIONES, SUBSIDIOS Y SUBVENCIONES, Y PENSIONES Y JUBILACIONES</t>
  </si>
  <si>
    <t>TRANSFERENCIAS Y ASIGNACIONES</t>
  </si>
  <si>
    <t>TRANSFERENCIAS Y ASIGNACIONES FEDERALES</t>
  </si>
  <si>
    <t>TRANSFERENCIAS Y ASIGNACIONES ESTATALES</t>
  </si>
  <si>
    <t>ALCOHOLES</t>
  </si>
  <si>
    <t>01-42211041111-912002-04-1314-000-000-0000000-00000-0-11-11AA01-0000</t>
  </si>
  <si>
    <t>GASTOS EJECUCION MULTAS ALCOHOLES ESTATAL</t>
  </si>
  <si>
    <t>01-42211041114-912003-04-1314-000-000-0000000-00000-0-11-11AA01-0000</t>
  </si>
  <si>
    <t>ACTUALIZACION MULTAS ALCOHOLES ESTATAL 10%</t>
  </si>
  <si>
    <t>01-42211041115-912004-04-1314-000-000-0000000-00000-0-11-11AA01-0000</t>
  </si>
  <si>
    <t>ACTUALIZACION MULTAS ALCOHOLES ESTATAL 90%</t>
  </si>
  <si>
    <t>01-42211041620-912005-04-1314-000-000-0000000-00000-0-11-11AA01-0000</t>
  </si>
  <si>
    <t>MULTAS ALCOHOLES ESTATAL 10%</t>
  </si>
  <si>
    <t>01-42211041621-912006-04-1314-000-000-0000000-00000-0-11-11AA01-0000</t>
  </si>
  <si>
    <t>MULTAS ALCOHOLES ESTATAL 90%</t>
  </si>
  <si>
    <t>01-42211042605-912001-04-1311-000-000-0000000-00000-0-15-11AB01-0000</t>
  </si>
  <si>
    <t>DERECHOS X LICENCIAMIENTO Y ENAJENACION</t>
  </si>
  <si>
    <t>IMPUESTO A LA VENTA FINAL DE BEBIDAS ALCOHOLICAS</t>
  </si>
  <si>
    <t>01-42211042616-912007-04-1314-000-000-0000000-00000-0-11-11AA01-0000</t>
  </si>
  <si>
    <t>DERECHOS X LICENCIAS, PERMISOS, PROD, ALMACENAJE Y ENAJENACIÓN DE BEBIDAS ALCOHÓLICAS</t>
  </si>
  <si>
    <t>CONVENIOS CON GOBIERNO DEL ESTADO</t>
  </si>
  <si>
    <t>01-42211042803-912008-04-1316-000-000-0000000-00000-0-26-31EG01-0000</t>
  </si>
  <si>
    <t>01-42211042805-912010-04-1316-000-000-0000000-00000-0-16-31EG01-0000</t>
  </si>
  <si>
    <t>CONVENIOS CON GOBIERNO DEL ESTADO LIBRE DISPOSICIÓN</t>
  </si>
  <si>
    <t>INTERESES DE CONVENIOS CON GOBIERNO DEL ESTADO</t>
  </si>
  <si>
    <t>01-42211042804-912009-04-1316-000-000-0000000-00000-0-26-31EG01-0000</t>
  </si>
  <si>
    <t>INTERESES POR CONVENIOS ESTATALES</t>
  </si>
  <si>
    <t>01-42211042806-912011-04-1316-000-000-0000000-00000-0-16-31EG01-0000</t>
  </si>
  <si>
    <t>INTERESES POR CONVENIOS ESTATALES LIBRE DISPOSICIÓN</t>
  </si>
  <si>
    <t>TRANSFERENCIAS Y ASIGNACIONES MUNICIPALES</t>
  </si>
  <si>
    <t>SUBSIDIOS Y SUBVENCIONES</t>
  </si>
  <si>
    <t>PENSIONES Y JUBILACIONES</t>
  </si>
  <si>
    <t>TRANSFERENCIAS DEL FONDO MEXICANO DEL PETRÓLEO PARA LA ESTABILIZACIÓN Y EL DESARROLLO</t>
  </si>
  <si>
    <t>TRANS. FOND. MEX. PETRÓL. ESTABIL. Y DES.</t>
  </si>
  <si>
    <t>INGRESOS DERIVADOS DE FINANCIAMIENTO</t>
  </si>
  <si>
    <t>ENDEUDAMIENTO INTERNO</t>
  </si>
  <si>
    <t>ENDEUDAMIENTO EXTERNO</t>
  </si>
  <si>
    <t>FINANCIAMIENTO INTERNO</t>
  </si>
  <si>
    <t>01-43991010002-031005-04-3010-000-000-0000000-00000-0-12-11DP01-0000</t>
  </si>
  <si>
    <t>DEUDA PÚBLICA CON INSTITUCIONES BANCARIAS</t>
  </si>
  <si>
    <t>01-41491021151-452003-04-1314-000-000-0000000-00000-0-11-11AA01-0000</t>
  </si>
  <si>
    <t>01-41491021371-441004-04-1215-000-000-0000000-00000-0-11-11AA01-0000 </t>
  </si>
  <si>
    <t>01-41491021373-441005-04-1215-000-000-0000000-00000-0-11-11AA01-0000 </t>
  </si>
  <si>
    <t>01-41491021374-441006-04-1215-000-000-0000000-00000-0-11-11AA01-0000 </t>
  </si>
  <si>
    <t>01-41491021379-441007-04-2111-000-000-0000000-00000-0-11-11AA01-0000 </t>
  </si>
  <si>
    <t>Sub-Cta</t>
  </si>
  <si>
    <t>01-41511022617-511007-04-1311-000-000-0000000-00000-0-15-13AB19-0000</t>
  </si>
  <si>
    <t>01-41511022617-511007-04-1311-000-000-0000000-00000-0-15-13AB20-0000</t>
  </si>
  <si>
    <t>01-41511022617-511007-04-1311-000-000-0000000-00000-0-15-13AB21-0000</t>
  </si>
  <si>
    <t>01-41511022617-511007-04-1311-000-000-0000000-00000-0-15-13AB22-0000</t>
  </si>
  <si>
    <t>01-41511022617-511007-04-1311-000-000-0000000-00000-0-15-13AB23-0000</t>
  </si>
  <si>
    <t>01-41511022617-511007-04-1311-000-000-0000000-00000-0-15-13AB24-0000</t>
  </si>
  <si>
    <t>INTERESES POR INVERSIONES PARTIC. 2019</t>
  </si>
  <si>
    <t>INTERESES POR INVERSIONES PARTIC. 2020</t>
  </si>
  <si>
    <t>INTERESES POR INVERSIONES PARTIC. 2021</t>
  </si>
  <si>
    <t>INTERESES POR INVERSIONES PARTIC. 2022</t>
  </si>
  <si>
    <t>INTERESES POR INVERSIONES PARTIC. 2023</t>
  </si>
  <si>
    <t>INTERESES POR INVERSIONES PARTIC. 2024</t>
  </si>
  <si>
    <t>Cuenta Contable COMPLETA</t>
  </si>
  <si>
    <t>Cuenta Contable</t>
  </si>
  <si>
    <t>Pronóstico  
Inicial 2025</t>
  </si>
  <si>
    <t xml:space="preserve">01-41111020001-111001-04-1314-000-000-0000000-00000-0-11-11AA01-0000 </t>
  </si>
  <si>
    <t xml:space="preserve">01-41111040003-113001-04-1314-000-000-0000000-00000-0-11-11AA01-0000 </t>
  </si>
  <si>
    <t xml:space="preserve">01-41121020051-121001-04-1314-000-000-0000000-00000-0-11-11AA01-0000 </t>
  </si>
  <si>
    <t xml:space="preserve">01-41121020311-121002-04-1314-000-000-0000000-00000-0-11-11AA01-0000 </t>
  </si>
  <si>
    <t xml:space="preserve">01-41121030053-122001-04-1314-000-000-0000000-00000-0-11-11AA01-0000 </t>
  </si>
  <si>
    <t xml:space="preserve">01-41131020101-131001-04-2310-000-000-0000000-00000-0-11-11AA01-0000 </t>
  </si>
  <si>
    <t xml:space="preserve">01-41131040054-133001-04-2010-000-000-0000000-00000-0-11-11AA01-0000 </t>
  </si>
  <si>
    <t xml:space="preserve">01-41171020304-171001-04-1314-000-000-0000000-00000-0-11-11AA01-0000 </t>
  </si>
  <si>
    <t xml:space="preserve">01-41171020307-171002-04-1314-000-000-0000000-00000-0-11-11AA01-0000 </t>
  </si>
  <si>
    <t xml:space="preserve">01-41171020309-171004-04-1314-000-000-0000000-00000-0-11-11AA01-0000 </t>
  </si>
  <si>
    <t xml:space="preserve">01-41171020313-171005-04-1314-000-000-0000000-00000-0-11-11AA01-0000 </t>
  </si>
  <si>
    <t xml:space="preserve">01-41171020316-171006-04-1314-000-000-0000000-00000-0-11-11AA01-0000 </t>
  </si>
  <si>
    <t xml:space="preserve">01-41171020319-171010-04-1314-000-000-0000000-00000-0-11-11AA01-0000 </t>
  </si>
  <si>
    <t xml:space="preserve">01-41171030305-172001-04-1314-000-000-0000000-00000-0-11-11AA01-0000 </t>
  </si>
  <si>
    <t xml:space="preserve">01-41171030310-172004-04-1314-000-000-0000000-00000-0-11-11AA01-0000 </t>
  </si>
  <si>
    <t xml:space="preserve">01-41171030314-172005-04-1314-000-000-0000000-00000-0-11-11AA01-0000 </t>
  </si>
  <si>
    <t xml:space="preserve">01-41171040301-173001-04-1314-000-000-0000000-00000-0-11-11AA01-0000 </t>
  </si>
  <si>
    <t xml:space="preserve">01-41171040303-173002-04-1314-000-000-0000000-00000-0-11-11AA01-0000 </t>
  </si>
  <si>
    <t xml:space="preserve">01-41171040306-173003-04-1314-000-000-0000000-00000-0-11-11AA01-0000 </t>
  </si>
  <si>
    <t xml:space="preserve">01-41171040308-173005-04-1314-000-000-0000000-00000-0-11-11AA01-0000 </t>
  </si>
  <si>
    <t xml:space="preserve">01-41171040312-173006-04-1314-000-000-0000000-00000-0-11-11AA01-0000 </t>
  </si>
  <si>
    <t xml:space="preserve">01-41171040317-171017-04-1314-000-000-0000000-00000-0-11-11AA01-0000 </t>
  </si>
  <si>
    <t xml:space="preserve">01-41171040318-173011-04-1314-000-000-0000000-00000-0-11-11AA01-0000 </t>
  </si>
  <si>
    <t xml:space="preserve">01-41191020400-181001-04-1314-000-000-0000000-00000-0-11-11AA01-0000 </t>
  </si>
  <si>
    <t xml:space="preserve">01-41311020701-311001-04-1314-000-000-0000000-00000-0-11-11AA01-0000 </t>
  </si>
  <si>
    <t xml:space="preserve">01-41311020702-311002-04-1314-000-000-0000000-00000-0-11-11AA01-0000 </t>
  </si>
  <si>
    <t xml:space="preserve">01-41311020704-311003-04-1314-000-000-0000000-00000-0-11-11AA01-0000 </t>
  </si>
  <si>
    <t xml:space="preserve">01-41311020706-311004-04-1314-000-000-0000000-00000-0-11-11AA01-0000 </t>
  </si>
  <si>
    <t xml:space="preserve">01-41311020710-311008-04-1314-000-000-0000000-00000-0-11-11AA01-0000 </t>
  </si>
  <si>
    <t xml:space="preserve">01-41311020713-311011-04-1314-000-000-0000000-00000-0-11-11AA01-0000 </t>
  </si>
  <si>
    <t xml:space="preserve">01-41311040703-313001-04-1314-000-000-0000000-00000-0-11-11AA01-0000 </t>
  </si>
  <si>
    <t xml:space="preserve">01-41311040714-313003-04-1314-000-000-0000000-00000-0-11-11AA01-0000 </t>
  </si>
  <si>
    <t xml:space="preserve">01-41321022401-391001-04-1314-000-000-0000000-00000-0-11-11AA01-0000 </t>
  </si>
  <si>
    <t xml:space="preserve">01-41431020901-430110-04-5057-000-000-0000000-00000-0-11-11AA01-0000 </t>
  </si>
  <si>
    <t xml:space="preserve">01-41431020986-431070-04-2310-000-000-0000000-00000-0-11-11AA01-0000 </t>
  </si>
  <si>
    <t xml:space="preserve">01-41431020987-431071-04-2310-000-000-0000000-00000-0-11-11AA01-0000 </t>
  </si>
  <si>
    <t xml:space="preserve">01-41431030902-430201-04-2610-000-000-0000000-00000-0-11-11AA01-0000 </t>
  </si>
  <si>
    <t xml:space="preserve">01-41431040903-430301-04-2610-000-000-0000000-00000-0-11-11AA01-0000 </t>
  </si>
  <si>
    <t xml:space="preserve">01-41431050904-430401-04-1512-000-000-0000000-00000-0-11-11AA01-0000 </t>
  </si>
  <si>
    <t xml:space="preserve">01-41431050906-430402-04-1512-000-000-0000000-00000-0-11-11AA01-0000 </t>
  </si>
  <si>
    <t xml:space="preserve">01-41431050970-430403-04-1512-000-000-0000000-00000-0-11-11AA01-0000 </t>
  </si>
  <si>
    <t xml:space="preserve">01-41431050976-430404-04-1215-000-000-0000000-00000-0-11-11AA01-0000 </t>
  </si>
  <si>
    <t xml:space="preserve">01-41431060800-430501-04-2410-000-000-0000000-00000-0-11-11AA01-0000 </t>
  </si>
  <si>
    <t xml:space="preserve">01-41431060907-430505-04-2410-000-000-0000000-00000-0-11-11AA01-0000 </t>
  </si>
  <si>
    <t xml:space="preserve">01-41431060908-430506-04-2410-000-000-0000000-00000-0-11-11AA01-0000 </t>
  </si>
  <si>
    <t xml:space="preserve">01-41431060909-430507-04-2410-000-000-0000000-00000-0-11-11AA01-0000 </t>
  </si>
  <si>
    <t xml:space="preserve">01-41431070910-430603-04-1513-000-000-0000000-00000-0-11-11AA01-0000 </t>
  </si>
  <si>
    <t xml:space="preserve">01-41431071022-430606-04-2410-000-000-0000000-00000-0-11-11AA01-0000 </t>
  </si>
  <si>
    <t xml:space="preserve">01-41431080911-430701-04-1314-000-000-0000000-00000-0-11-11AA01-0000 </t>
  </si>
  <si>
    <t xml:space="preserve">01-41431080912-430701-04-1314-000-000-0000000-00000-0-11-11AA01-0000 </t>
  </si>
  <si>
    <t xml:space="preserve">01-41431080913-430701-04-1314-000-000-0000000-00000-0-11-11AA01-0000 </t>
  </si>
  <si>
    <t xml:space="preserve">01-41431080914-430701-04-1314-000-000-0000000-00000-0-11-11AA01-0000 </t>
  </si>
  <si>
    <t xml:space="preserve">01-41431080915-430701-04-1314-000-000-0000000-00000-0-11-11AA01-0000 </t>
  </si>
  <si>
    <t xml:space="preserve">01-41431080917-430702-04-1314-000-000-0000000-00000-0-11-11AA01-0000 </t>
  </si>
  <si>
    <t xml:space="preserve">01-41431080918-430702-04-1314-000-000-0000000-00000-0-11-11AA01-0000 </t>
  </si>
  <si>
    <t xml:space="preserve">01-41431090920-430801-04-2610-000-000-0000000-00000-0-11-11AA01-0000 </t>
  </si>
  <si>
    <t xml:space="preserve">01-41431090921-430802-04-2610-000-000-0000000-00000-0-11-11AA01-0000 </t>
  </si>
  <si>
    <t xml:space="preserve">01-41431090922-430803-04-2610-000-000-0000000-00000-0-11-11AA01-0000 </t>
  </si>
  <si>
    <t>SERVICIOS HOSPITAL VETERINARIO</t>
  </si>
  <si>
    <t xml:space="preserve">01-41431100924-430903-04-1514-000-000-0000000-00000-0-11-11AA01-0000 </t>
  </si>
  <si>
    <t xml:space="preserve">01-41431100925-430904-04-1514-000-000-0000000-00000-0-11-11AA01-0000 </t>
  </si>
  <si>
    <t xml:space="preserve">01-41431100926-430905-04-1514-000-000-0000000-00000-0-11-11AA01-0000 </t>
  </si>
  <si>
    <t xml:space="preserve">01-41431110927-431001-04-2010-000-000-0000000-00000-0-11-11AA01-0000 </t>
  </si>
  <si>
    <t xml:space="preserve">01-41431110928-431002-04-2010-000-000-0000000-00000-0-11-11AA01-0000 </t>
  </si>
  <si>
    <t xml:space="preserve">01-41431110929-431003-04-2010-000-000-0000000-00000-0-11-11AA01-0000 </t>
  </si>
  <si>
    <t xml:space="preserve">01-41431110930-431004-04-2010-000-000-0000000-00000-0-11-11AA01-0000 </t>
  </si>
  <si>
    <t xml:space="preserve">01-41431110931-431005-04-1314-000-000-0000000-00000-0-11-11AA01-0000 </t>
  </si>
  <si>
    <t xml:space="preserve">01-41431110934-431008-04-2010-000-000-0000000-00000-0-11-11AA01-0000 </t>
  </si>
  <si>
    <t xml:space="preserve">01-41431110935-431009-04-2010-000-000-0000000-00000-0-11-11AA01-0000 </t>
  </si>
  <si>
    <t xml:space="preserve">01-41431110936-431010-04-2010-000-000-0000000-00000-0-11-11AA01-0000 </t>
  </si>
  <si>
    <t xml:space="preserve">01-41431110937-431011-04-2010-000-000-0000000-00000-0-11-11AA01-0000 </t>
  </si>
  <si>
    <t xml:space="preserve">01-41431110939-431013-04-2510-000-000-0000000-00000-0-11-11AA01-0000 </t>
  </si>
  <si>
    <t xml:space="preserve">01-41431110944-431014-04-2010-000-000-0000000-00000-0-11-11AA01-0000 </t>
  </si>
  <si>
    <t xml:space="preserve">01-41431110949-431015-04-2010-000-000-0000000-00000-0-11-11AA01-0000 </t>
  </si>
  <si>
    <t xml:space="preserve">01-41431111004-431016-04-2010-000-000-0000000-00000-0-11-11AA01-0000 </t>
  </si>
  <si>
    <t xml:space="preserve">01-41431111021-431077-04-2010-000-000-0000000-00000-0-11-11AA01-0000 </t>
  </si>
  <si>
    <t xml:space="preserve">01-41431120941-431101-04-1314-000-000-0000000-00000-0-11-11AA01-0000 </t>
  </si>
  <si>
    <t xml:space="preserve">01-41431120943-431104-04-1314-000-000-0000000-00000-0-11-11AA01-0000 </t>
  </si>
  <si>
    <t xml:space="preserve">01-41431130945-431203-04-2010-000-000-0000000-00000-0-11-11AA01-0000 </t>
  </si>
  <si>
    <t xml:space="preserve">01-41431130946-431039-04-2010-000-000-0000000-00000-0-11-11AA01-0000 </t>
  </si>
  <si>
    <t xml:space="preserve">01-41431130947-431206-04-2010-000-000-0000000-00000-0-11-11AA01-0000 </t>
  </si>
  <si>
    <t xml:space="preserve">01-41431130948-431207-04-2010-000-000-0000000-00000-0-11-11AA01-0000 </t>
  </si>
  <si>
    <t xml:space="preserve">01-41431140950-431301-04-2010-000-000-0000000-00000-0-11-11AA01-0000 </t>
  </si>
  <si>
    <t xml:space="preserve">01-41431140952-431303-04-2010-000-000-0000000-00000-0-11-11AA01-0000 </t>
  </si>
  <si>
    <t xml:space="preserve">01-41431140953-431076-04-1314-000-000-0000000-00000-0-11-11AA01-0000 </t>
  </si>
  <si>
    <t xml:space="preserve">01-41431140954-431305-04-2410-000-000-0000000-00000-0-11-11AA01-0000 </t>
  </si>
  <si>
    <t xml:space="preserve">01-41431140955-431046-04-2310-000-000-0000000-00000-0-11-11AA01-0000 </t>
  </si>
  <si>
    <t xml:space="preserve">01-41431150956-431047-04-1215-000-000-0000000-00000-0-11-11AA01-0000 </t>
  </si>
  <si>
    <t>PERMISO EVENTUAL PARA LA VENTA DE BEBIDA</t>
  </si>
  <si>
    <t xml:space="preserve">01-41431160958-431028-04-2310-000-000-0000000-00000-0-11-11AA01-0000 </t>
  </si>
  <si>
    <t xml:space="preserve">01-41431160959-431050-04-2310-000-000-0000000-00000-0-11-11AA01-0000 </t>
  </si>
  <si>
    <t xml:space="preserve">01-41431160960-431051-04-2310-000-000-0000000-00000-0-11-11AA01-0000 </t>
  </si>
  <si>
    <t xml:space="preserve">01-41431160961-431052-04-2310-000-000-0000000-00000-0-11-11AA01-0000 </t>
  </si>
  <si>
    <t xml:space="preserve">01-41431160962-431053-04-2310-000-000-0000000-00000-0-11-11AA01-0000 </t>
  </si>
  <si>
    <t xml:space="preserve">01-41431160979-431067-04-2310-000-000-0000000-00000-0-11-11AA01-0000 </t>
  </si>
  <si>
    <t xml:space="preserve">01-41431160980-431073-04-2310-000-000-0000000-00000-0-11-11AA01-0000 </t>
  </si>
  <si>
    <t xml:space="preserve">01-41431160982-431068-04-2310-000-000-0000000-00000-0-11-11AA01-0000 </t>
  </si>
  <si>
    <t xml:space="preserve">01-41431160983-431069-04-2310-000-000-0000000-00000-0-11-11AA01-0000 </t>
  </si>
  <si>
    <t xml:space="preserve">01-41431170963-431601-04-1314-000-000-0000000-00000-0-11-11AA01-0000 </t>
  </si>
  <si>
    <t xml:space="preserve">01-41431170964-431602-04-1314-000-000-0000000-00000-0-11-11AA01-0000 </t>
  </si>
  <si>
    <t xml:space="preserve">01-41431170965-431056-04-5051-000-000-0000000-00000-0-11-11AA01-0000 </t>
  </si>
  <si>
    <t xml:space="preserve">01-41431170966-431057-04-1210-000-000-0000000-00000-0-11-11AA01-0000 </t>
  </si>
  <si>
    <t xml:space="preserve">01-41431170968-431607-04-1314-000-000-0000000-00000-0-11-11AA01-0000 </t>
  </si>
  <si>
    <t xml:space="preserve">01-41431170969-431610-04-1314-000-000-0000000-00000-0-11-11AA01-0000 </t>
  </si>
  <si>
    <t xml:space="preserve">01-41431170975-431611-04-1314-000-000-0000000-00000-0-11-11AA01-0000 </t>
  </si>
  <si>
    <t xml:space="preserve">01-41431171023-431613-04-1521-000-000-0000000-00000-0-11-11AA01-0000 </t>
  </si>
  <si>
    <t xml:space="preserve">01-41431190972-431801-04-2510-000-000-0000000-00000-0-11-11AA01-0000 </t>
  </si>
  <si>
    <t xml:space="preserve">01-41441021101-451003-04-1314-000-000-0000000-00000-0-11-11AA01-0000 </t>
  </si>
  <si>
    <t xml:space="preserve">01-41441021102-451004-04-1314-000-000-0000000-00000-0-11-11AA01-0000 </t>
  </si>
  <si>
    <t xml:space="preserve">01-41441021103-451005-04-1314-000-000-0000000-00000-0-11-11AA01-0000 </t>
  </si>
  <si>
    <t xml:space="preserve">01-41441021104-451006-04-1314-000-000-0000000-00000-0-11-11AA01-0000 </t>
  </si>
  <si>
    <t xml:space="preserve">01-41441021107-451008-04-1314-000-000-0000000-00000-0-11-11AA01-0000 </t>
  </si>
  <si>
    <t xml:space="preserve">01-41511021407-511001-04-1311-000-000-0000000-00000-0-11-11AA01-0000 </t>
  </si>
  <si>
    <t xml:space="preserve">01-41511021424-511002-04-1311-000-000-0000000-00000-0-11-11AA01-0000 </t>
  </si>
  <si>
    <t>INTERESES POR FINANCIAMIENTOS INTERNOS</t>
  </si>
  <si>
    <t xml:space="preserve">01-41511030801-512004-04-2111-000-000-0000000-00000-0-11-11AA01-0000 </t>
  </si>
  <si>
    <t xml:space="preserve">01-41511031364-512005-04-1315-000-000-0000000-00000-0-11-11AA01-0000 </t>
  </si>
  <si>
    <t xml:space="preserve">01-41511031406-519037-04-1314-000-000-0000000-00000-0-11-11AA01-0000 </t>
  </si>
  <si>
    <t xml:space="preserve">01-41511031409-519039-04-2111-000-000-0000000-00000-0-11-11AA01-0000 </t>
  </si>
  <si>
    <t xml:space="preserve">01-41511041351-513001-04-2010-000-000-0000000-00000-0-11-11AA01-0000 </t>
  </si>
  <si>
    <t xml:space="preserve">01-41511041352-513001-04-1215-000-000-0000000-00000-0-11-11AA01-0000 </t>
  </si>
  <si>
    <t xml:space="preserve">01-41511041353-513001-04-1314-000-000-0000000-00000-0-11-11AA01-0000 </t>
  </si>
  <si>
    <t xml:space="preserve">01-41511050971-514007-04-4010-000-000-0000000-00000-0-11-11AA01-0000 </t>
  </si>
  <si>
    <t xml:space="preserve">01-41511071365-519052-04-1315-000-000-0000000-00000-0-11-11AA01-0000 </t>
  </si>
  <si>
    <t xml:space="preserve">01-41511080802-517003-04-2111-000-000-0000000-00000-0-11-11AA01-0000 </t>
  </si>
  <si>
    <t xml:space="preserve">01-41511081357-519005-04-2510-000-000-0000000-00000-0-11-11AA01-0000 </t>
  </si>
  <si>
    <t xml:space="preserve">01-41511081363-517006-04-1315-000-000-0000000-00000-0-11-11AA01-0000 </t>
  </si>
  <si>
    <t xml:space="preserve">01-41511081367-517008-04-1314-000-000-0000000-00000-0-11-11AA01-0000 </t>
  </si>
  <si>
    <t xml:space="preserve">01-41511081368-517009-04-1314-000-000-0000000-00000-0-11-11AA01-0000 </t>
  </si>
  <si>
    <t xml:space="preserve">01-41511081369-517009-04-1314-000-000-0000000-00000-0-11-11AA01-0000 </t>
  </si>
  <si>
    <t xml:space="preserve">01-41511081370-517010-04-1314-000-000-0000000-00000-0-11-11AA01-0000 </t>
  </si>
  <si>
    <t xml:space="preserve">01-41511081372-517007-04-1215-000-000-0000000-00000-0-11-11AA01-0000 </t>
  </si>
  <si>
    <t xml:space="preserve">01-41511081375-517014-04-1513-000-000-0000000-00000-0-11-11AA01-0000 </t>
  </si>
  <si>
    <t xml:space="preserve">01-41511081376-517015-04-1513-000-000-0000000-00000-0-11-11AA01-0000 </t>
  </si>
  <si>
    <t xml:space="preserve">01-41511081377-517016-04-2111-000-000-0000000-00000-0-11-11AA01-0000 </t>
  </si>
  <si>
    <t xml:space="preserve">01-41511081378-517017-04-2111-000-000-0000000-00000-0-11-11AA01-0000 </t>
  </si>
  <si>
    <t xml:space="preserve">01-41511081381-517020-04-2111-000-000-0000000-00000-0-11-11AA01-0000 </t>
  </si>
  <si>
    <t xml:space="preserve">01-41511081388-517026-04-2310-000-000-0000000-00000-0-11-11AA01-0000 </t>
  </si>
  <si>
    <t xml:space="preserve">01-41511081392-517029-04-2310-000-000-0000000-00000-0-11-11AA01-0000 </t>
  </si>
  <si>
    <t xml:space="preserve">01-41511081394-517031-04-2310-000-000-0000000-00000-0-11-11AA01-0000 </t>
  </si>
  <si>
    <t xml:space="preserve">01-41511081395-517032-04-2310-000-000-0000000-00000-0-11-11AA01-0000 </t>
  </si>
  <si>
    <t xml:space="preserve">01-41511081397-517034-04-2610-000-000-0000000-00000-0-11-11AA01-0000 </t>
  </si>
  <si>
    <t xml:space="preserve">01-41511081399-517036-04-2610-000-000-0000000-00000-0-11-11AA01-0000 </t>
  </si>
  <si>
    <t xml:space="preserve">01-41511081402-517037-04-2510-000-000-0000000-00000-0-11-11AA01-0000 </t>
  </si>
  <si>
    <t xml:space="preserve">01-41511081404-517038-04-1314-000-000-0000000-00000-0-11-11AA01-0000 </t>
  </si>
  <si>
    <t xml:space="preserve">01-41511081405-517039-04-1314-000-000-0000000-00000-0-11-11AA01-0000 </t>
  </si>
  <si>
    <t xml:space="preserve">01-41511081408-517040-04-2210-000-000-0000000-00000-0-11-11AA01-0000 </t>
  </si>
  <si>
    <t xml:space="preserve">01-41511081410-517041-04-2010-000-000-0000000-00000-0-11-11AA01-0000 </t>
  </si>
  <si>
    <t xml:space="preserve">01-41511081411-517042-04-2010-000-000-0000000-00000-0-11-11AA01-0000 </t>
  </si>
  <si>
    <t xml:space="preserve">01-41511081359-519007-04-2010-000-000-0000000-00000-0-11-11AA01-0000 </t>
  </si>
  <si>
    <t xml:space="preserve">01-41511081416-517045-04-2111-000-000-0000000-00000-0-11-11AA01-0000 </t>
  </si>
  <si>
    <t xml:space="preserve">01-41511081414-519043-04-2510-000-000-0000000-00000-0-11-11AA01-0000 </t>
  </si>
  <si>
    <t xml:space="preserve">01-41511081419-517046-04-1815-000-000-0000000-00000-0-11-11AA01-0000 </t>
  </si>
  <si>
    <t xml:space="preserve">01-41511081420-517047-04-1815-000-000-0000000-00000-0-11-11AA01-0000 </t>
  </si>
  <si>
    <t xml:space="preserve">01-41511081422-511004-04-2010-000-000-0000000-00000-0-11-11AA01-0000 </t>
  </si>
  <si>
    <t xml:space="preserve">01-41511081423-511005-04-2310-000-000-0000000-00000-0-11-11AA01-0000 </t>
  </si>
  <si>
    <t xml:space="preserve">01-41511080978-517050-04-1815-000-000-0000000-00000-0-11-11AA01-0000 </t>
  </si>
  <si>
    <t xml:space="preserve">01-41511081413-517043-04-1314-000-000-0000000-00000-0-11-11AA01-0000 </t>
  </si>
  <si>
    <t xml:space="preserve">01-41691032102-613004-04-1314-000-000-0000000-00000-0-11-11AA01-0000 </t>
  </si>
  <si>
    <t xml:space="preserve">01-41631021751-614001-04-2510-000-000-0000000-00000-0-11-11AA01-0000 </t>
  </si>
  <si>
    <t xml:space="preserve">01-41631021752-614002-04-2510-000-000-0000000-00000-0-11-11AA01-0000 </t>
  </si>
  <si>
    <t xml:space="preserve">01-41631021753-614003-04-1513-000-000-0000000-00000-0-11-11AA01-0000 </t>
  </si>
  <si>
    <t xml:space="preserve">01-41631021754-614004-04-2310-000-000-0000000-00000-0-11-11AA01-0000 </t>
  </si>
  <si>
    <t xml:space="preserve">01-41631021755-613005-04-1512-000-000-0000000-00000-0-11-11AA01-0000 </t>
  </si>
  <si>
    <t xml:space="preserve">01-41631021756-614006-04-1512-000-000-0000000-00000-0-11-11AA01-0000 </t>
  </si>
  <si>
    <t xml:space="preserve">01-41631021757-614007-04-1315-000-000-0000000-00000-0-11-11AA01-0000 </t>
  </si>
  <si>
    <t xml:space="preserve">01-41621021551-616001-04-2410-000-000-0000000-00000-0-11-11AA01-0000 </t>
  </si>
  <si>
    <t xml:space="preserve">01-41621021552-612026-04-1314-000-000-0000000-00000-0-11-11AA01-0000 </t>
  </si>
  <si>
    <t xml:space="preserve">01-41621021553-616002-04-5057-000-000-0000000-00000-0-11-11AA01-0000 </t>
  </si>
  <si>
    <t xml:space="preserve">01-41621021554-612004-04-1314-000-000-0000000-00000-0-11-11AA01-0000 </t>
  </si>
  <si>
    <t xml:space="preserve">01-41621021555-616003-04-1512-000-000-0000000-00000-0-11-11AA01-0000 </t>
  </si>
  <si>
    <t xml:space="preserve">01-41621021556-616003-04-1512-000-000-0000000-00000-0-11-11AA01-0000 </t>
  </si>
  <si>
    <t xml:space="preserve">01-41621021557-616003-04-1512-000-000-0000000-00000-0-11-11AA01-0000 </t>
  </si>
  <si>
    <t>MULTAS POLICIA DELEGACIÓN SUR</t>
  </si>
  <si>
    <t xml:space="preserve">01-41621021558-612008-04-1314-000-000-0000000-00000-0-11-11AA01-0000 </t>
  </si>
  <si>
    <t xml:space="preserve">01-41621021611-612048-04-1512-000-000-0000000-00000-0-11-11AA01-0000 </t>
  </si>
  <si>
    <t xml:space="preserve">01-41621021560-616004-04-1513-000-000-0000000-00000-0-11-11AA01-0000 </t>
  </si>
  <si>
    <t xml:space="preserve">01-41621021561-612011-04-1314-000-000-0000000-00000-0-11-11AA01-0000 </t>
  </si>
  <si>
    <t xml:space="preserve">01-41621021562-616005-04-1514-000-000-0000000-00000-0-11-11AA01-0000 </t>
  </si>
  <si>
    <t xml:space="preserve">01-41621021563-612013-04-1314-000-000-0000000-00000-0-11-11AA01-0000 </t>
  </si>
  <si>
    <t xml:space="preserve">01-41621021566-616006-04-1215-000-000-0000000-00000-0-11-11AA01-0000 </t>
  </si>
  <si>
    <t xml:space="preserve">01-41621021567-612017-04-1314-000-000-0000000-00000-0-11-11AA01-0000 </t>
  </si>
  <si>
    <t xml:space="preserve">01-41621021564-612014-04-2010-000-000-0000000-00000-0-11-11AA01-0000 </t>
  </si>
  <si>
    <t xml:space="preserve">01-41621021565-612015-04-1314-000-000-0000000-00000-0-11-11AA01-0000 </t>
  </si>
  <si>
    <t xml:space="preserve">01-41621021570-612018-04-1215-000-000-0000000-00000-0-11-11AA01-0000 </t>
  </si>
  <si>
    <t xml:space="preserve">01-41621021571-612019-04-1314-000-000-0000000-00000-0-11-11AA01-0000 </t>
  </si>
  <si>
    <t xml:space="preserve">01-41621021568-612063-04-2310-000-000-0000000-00000-0-11-11AA01-0000 </t>
  </si>
  <si>
    <t xml:space="preserve">01-41621021569-612064-04-1314-000-000-0000000-00000-0-11-11AA01-0000 </t>
  </si>
  <si>
    <t xml:space="preserve">01-41621021572-612020-04-2310-000-000-0000000-00000-0-11-11AA01-0000 </t>
  </si>
  <si>
    <t xml:space="preserve">01-41621021573-612021-04-1314-000-000-0000000-00000-0-11-11AA01-0000 </t>
  </si>
  <si>
    <t xml:space="preserve">01-41621021574-616009-04-2111-000-000-0000000-00000-0-11-11AA01-0000 </t>
  </si>
  <si>
    <t xml:space="preserve">01-41621021576-612059-04-1314-000-000-0000000-00000-0-11-11AA01-0000 </t>
  </si>
  <si>
    <t xml:space="preserve">01-41621021577-612023-04-4011-000-000-0000000-00000-0-11-11AA01-0000 </t>
  </si>
  <si>
    <t xml:space="preserve">01-41621021578-612024-04-1314-000-000-0000000-00000-0-11-11AA01-0000 </t>
  </si>
  <si>
    <t xml:space="preserve">01-41621021579-612025-04-1314-000-000-0000000-00000-0-11-11AA01-0000 </t>
  </si>
  <si>
    <t xml:space="preserve">01-41621021580-612026-04-1314-000-000-0000000-00000-0-11-11AA01-0000 </t>
  </si>
  <si>
    <t xml:space="preserve">01-41621021581-612027-04-1513-000-000-0000000-00000-0-11-11AA01-0000 </t>
  </si>
  <si>
    <t xml:space="preserve">01-41621021616-616014-04-1513-000-000-0000000-00000-0-11-11AA01-0000 </t>
  </si>
  <si>
    <t xml:space="preserve">01-41621021617-616014-04-1314-000-000-0000000-00000-0-11-11AA01-0000 </t>
  </si>
  <si>
    <t xml:space="preserve">01-41621021595-612039-04-1314-000-000-0000000-00000-0-11-11AA01-0000 </t>
  </si>
  <si>
    <t xml:space="preserve">01-41621021613-616017-04-2510-000-000-0000000-00000-0-11-11AA01-0000 </t>
  </si>
  <si>
    <t xml:space="preserve">01-41621021614-612051-04-2510-000-000-0000000-00000-0-11-11AA01-0000 </t>
  </si>
  <si>
    <t xml:space="preserve">01-41621021615-612052-04-2510-000-000-0000000-00000-0-11-11AA01-0000 </t>
  </si>
  <si>
    <t xml:space="preserve">01-41621021622-616019-04-5017-000-000-0000000-00000-0-11-11AA01-0000 </t>
  </si>
  <si>
    <t xml:space="preserve">01-41621021623-612060-04-1314-000-000-0000000-00000-0-11-11AA01-0000 </t>
  </si>
  <si>
    <t xml:space="preserve">01-41691021403-617003-04-1314-000-000-0000000-00000-0-11-11AA01-0000 </t>
  </si>
  <si>
    <t xml:space="preserve">01-41691021594-612038-04-1314-000-000-0000000-00000-0-11-11AA01-0000 </t>
  </si>
  <si>
    <t xml:space="preserve">01-41691021601-612041-04-1314-000-000-0000000-00000-0-11-11AA01-0000 </t>
  </si>
  <si>
    <t xml:space="preserve">01-41691021602-612042-04-2210-000-000-0000000-00000-0-11-11AA01-0000 </t>
  </si>
  <si>
    <t xml:space="preserve">01-41691021603-612043-04-1810-000-000-0000000-00000-0-11-11AA01-0000 </t>
  </si>
  <si>
    <t xml:space="preserve">01-41691021604-612044-04-1810-000-000-0000000-00000-0-11-11AA01-0000 </t>
  </si>
  <si>
    <t xml:space="preserve">01-41691021605-612045-04-1810-000-000-0000000-00000-0-11-11AA01-0000 </t>
  </si>
  <si>
    <t xml:space="preserve">01-41691021606-612046-04-1810-000-000-0000000-00000-0-11-11AA01-0000 </t>
  </si>
  <si>
    <t xml:space="preserve">01-41691021607-612047-04-1810-000-000-0000000-00000-0-11-11AA01-0000 </t>
  </si>
  <si>
    <t xml:space="preserve">01-41691021758-617015-04-2510-000-000-0000000-00000-0-11-11AA01-0000 </t>
  </si>
  <si>
    <t xml:space="preserve">01-41691022103-617020-04-1513-000-000-0000000-00000-0-11-11AA01-0000 </t>
  </si>
  <si>
    <t xml:space="preserve">01-41691022104-619004-04-1710-000-000-0000000-00000-0-11-11AA01-0000 </t>
  </si>
  <si>
    <t xml:space="preserve">01-41691022101-617026-04-1314-000-000-0000000-00000-0-11-11AA01-0000 </t>
  </si>
  <si>
    <t xml:space="preserve">01-41681020302-631002-04-1314-000-000-0000000-00000-0-11-11AA01-0000 </t>
  </si>
  <si>
    <t xml:space="preserve">01-41681031586-632003-04-1314-000-000-0000000-00000-0-11-11AA01-0000 </t>
  </si>
  <si>
    <t xml:space="preserve">01-41681031612-612049-04-1314-000-000-0000000-00000-0-11-11AA01-0000 </t>
  </si>
  <si>
    <t xml:space="preserve">01-41681031624-632009-04-1314-000-000-0000000-00000-0-11-11AA01-0000 </t>
  </si>
  <si>
    <t xml:space="preserve">01-42111022601-811001-04-1311-000-000-0000000-00000-0-15-11AB01-0000 </t>
  </si>
  <si>
    <t>INTERESES FONDO GENERAL 2025</t>
  </si>
  <si>
    <t xml:space="preserve">01-42111032608-812001-04-1311-000-000-0000000-00000-0-15-11AB01-0000 </t>
  </si>
  <si>
    <t xml:space="preserve">01-42111032610-812002-04-1311-000-000-0000000-00000-0-15-11AB01-0000 </t>
  </si>
  <si>
    <t xml:space="preserve">INTERESES 2025 FONDO DE FOMENTO </t>
  </si>
  <si>
    <t xml:space="preserve">01-42111042602-813001-04-1311-000-000-0000000-00000-0-15-11AB01-0000 </t>
  </si>
  <si>
    <t>INTERESES 2025 FONDO DE FISCALIZACIÓN</t>
  </si>
  <si>
    <t xml:space="preserve">01-42111052606-814001-04-1311-000-000-0000000-00000-0-15-11AB01-0000 </t>
  </si>
  <si>
    <t>INTERESES 2025 I.E.P.S (IMPUESTO ESPECIAL SOBRE PRODUCC</t>
  </si>
  <si>
    <t xml:space="preserve">01-42111062603-815001-04-1311-000-000-0000000-00000-0-15-11AB01-0000 </t>
  </si>
  <si>
    <t>INTERESES 2025 IEPS A LA VENTA FINAL DE GASOLINAS Y DIÉSEL</t>
  </si>
  <si>
    <t xml:space="preserve">01-42111072609-816001-04-1311-000-000-0000000-00000-0-15-11AB01-0000 </t>
  </si>
  <si>
    <t>INTERESES 2025 FONDO ISR PARTICIPABLE (ARTÍCULO 3-B LCF)</t>
  </si>
  <si>
    <t xml:space="preserve">01-42121022701-821001-04-1311-000-000-0000000-00000-0-25-21AB01-0000 </t>
  </si>
  <si>
    <t xml:space="preserve">01-42121022702-821002-04-1311-000-000-0000000-00000-0-25-23AB01-0000 </t>
  </si>
  <si>
    <t xml:space="preserve">01-42121032704-822002-04-1311-000-000-0000000-00000-0-25-23AA01-0000 </t>
  </si>
  <si>
    <t xml:space="preserve">01-42131022801-831012-04-1316-000-000-0000000-00000-0-25-21FA01-0000 </t>
  </si>
  <si>
    <t>INTERESES 2025 IMPUESTO SOBRE TENENCIA O USO DE VEHÍCULOS</t>
  </si>
  <si>
    <t xml:space="preserve">01-42141032607-842004-04-1311-000-000-0000000-00000-0-15-11AB01-0000 </t>
  </si>
  <si>
    <t>INTERESES 2025 FONDO DE COMPENSACIÓN ISAN</t>
  </si>
  <si>
    <t>INTERESES 2025 ISR POR LA ENAJENACIÓN DE BIENES INMUEBLES (ART. 126 LISR)</t>
  </si>
  <si>
    <t xml:space="preserve">01-42141081503-847001-04-1314-000-000-0000000-00000-0-11-11AA01-0000 </t>
  </si>
  <si>
    <t xml:space="preserve">01-42141091116-848003-04-1314-000-000-0000000-00000-0-11-11AA01-0000 </t>
  </si>
  <si>
    <t xml:space="preserve">01-42141091117-848001-04-1314-000-000-0000000-00000-0-11-11AA01-0000 </t>
  </si>
  <si>
    <t/>
  </si>
  <si>
    <t>INTERESES 2025 DERECHOS X LICENCIAMIENTO Y ENAJENACION</t>
  </si>
  <si>
    <t>20.000.00</t>
  </si>
  <si>
    <t>01-41511022619-511008-04-1311-000-000-0000000-00000-0-12-13DP24-0000</t>
  </si>
  <si>
    <t>01-42111082617-811012-04-1311-000-000-0000000-00000-0-15-13AB25-0000</t>
  </si>
  <si>
    <t>01-42111082617-812005-04-1311-000-000-0000000-00000-0-15-13AB25-0000</t>
  </si>
  <si>
    <t>01-42111082617-813003-04-1311-000-000-0000000-00000-0-15-13AB25-0000</t>
  </si>
  <si>
    <t>01-42111082617-814002-04-1311-000-000-0000000-00000-0-15-13AB25-0000</t>
  </si>
  <si>
    <t>01-42111082617-815002-04-1311-000-000-0000000-00000-0-15-13AB25-0000</t>
  </si>
  <si>
    <t>01-42111082617-816002-04-1311-000-000-0000000-00000-0-15-13AB25-0000</t>
  </si>
  <si>
    <t>01-42141012620-841008-04-1311-000-000-0000000-00000-0-15-13AB25-0000</t>
  </si>
  <si>
    <t>01-42141012620-842005-04-1311-000-000-0000000-00000-0-15-13AB25-0000</t>
  </si>
  <si>
    <t>01-42141012620-844002-04-1311-000-000-0000000-00000-0-15-13AB25-0000</t>
  </si>
  <si>
    <t>01-42111082617-912001-04-1311-000-000-0000000-00000-0-15-13AB25-0000</t>
  </si>
  <si>
    <t>01-41431091024-430803-04-2610-000-000-0000000-00000-0-11-11AA01-0000</t>
  </si>
  <si>
    <t>01-41621021625-616003-04-1512-000-000-0000000-00000-0-11-11AA01-0000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</si>
</sst>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b/>
      <sz val="10"/>
      <color theme="0"/>
      <name val="Arial Narrow"/>
      <family val="2"/>
    </font>
    <font>
      <sz val="12"/>
      <color theme="1"/>
      <name val="Arial Narrow"/>
      <family val="2"/>
    </font>
    <font>
      <sz val="8"/>
      <color theme="1"/>
      <name val="Arial Narrow"/>
      <family val="2"/>
    </font>
    <font>
      <b/>
      <sz val="8"/>
      <color indexed="9"/>
      <name val="Arial Narrow"/>
      <family val="2"/>
    </font>
    <font>
      <b/>
      <sz val="8"/>
      <color theme="0"/>
      <name val="Arial Narrow"/>
      <family val="2"/>
    </font>
    <font>
      <b/>
      <sz val="8"/>
      <color rgb="FFFF0000"/>
      <name val="Arial Narrow"/>
      <family val="2"/>
    </font>
    <font>
      <sz val="8"/>
      <color rgb="FF000066"/>
      <name val="Arial Narrow"/>
      <family val="2"/>
    </font>
    <font>
      <b/>
      <sz val="8"/>
      <color theme="7" tint="-0.249977111117893"/>
      <name val="Arial Narrow"/>
      <family val="2"/>
    </font>
    <font>
      <sz val="8"/>
      <color rgb="FF336600"/>
      <name val="Arial Narrow"/>
      <family val="2"/>
    </font>
    <font>
      <sz val="8"/>
      <color rgb="FFFF0000"/>
      <name val="Arial Narrow"/>
      <family val="2"/>
    </font>
    <font>
      <b/>
      <sz val="8"/>
      <color indexed="10"/>
      <name val="Arial Narrow"/>
      <family val="2"/>
    </font>
    <font>
      <sz val="8"/>
      <color indexed="12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000066"/>
        <bgColor indexed="64"/>
      </patternFill>
    </fill>
    <fill>
      <patternFill patternType="solid">
        <fgColor rgb="FF4A826D"/>
        <bgColor indexed="64"/>
      </patternFill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/>
      </left>
      <right style="thin">
        <color theme="0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2">
    <xf numFmtId="0" fontId="0" fillId="0" borderId="0"/>
    <xf numFmtId="0" fontId="2" fillId="0" borderId="0"/>
    <xf numFmtId="43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4" fillId="0" borderId="0"/>
    <xf numFmtId="0" fontId="1" fillId="0" borderId="0"/>
    <xf numFmtId="0" fontId="1" fillId="0" borderId="0"/>
  </cellStyleXfs>
  <cellXfs count="56">
    <xf numFmtId="0" fontId="0" fillId="0" borderId="0" xfId="0"/>
    <xf numFmtId="0" fontId="5" fillId="0" borderId="0" xfId="1" applyFont="1"/>
    <xf numFmtId="0" fontId="6" fillId="2" borderId="1" xfId="1" applyFont="1" applyFill="1" applyBorder="1" applyAlignment="1">
      <alignment horizontal="center" vertical="center" wrapText="1"/>
    </xf>
    <xf numFmtId="0" fontId="6" fillId="2" borderId="2" xfId="1" applyFont="1" applyFill="1" applyBorder="1" applyAlignment="1">
      <alignment horizontal="center" vertical="center" wrapText="1"/>
    </xf>
    <xf numFmtId="0" fontId="6" fillId="2" borderId="3" xfId="1" applyFont="1" applyFill="1" applyBorder="1" applyAlignment="1">
      <alignment horizontal="center" vertical="center" wrapText="1"/>
    </xf>
    <xf numFmtId="0" fontId="7" fillId="3" borderId="4" xfId="1" applyFont="1" applyFill="1" applyBorder="1" applyAlignment="1">
      <alignment horizontal="center" vertical="center" wrapText="1"/>
    </xf>
    <xf numFmtId="0" fontId="3" fillId="3" borderId="6" xfId="9" applyFont="1" applyFill="1" applyBorder="1" applyAlignment="1">
      <alignment horizontal="center" vertical="center" wrapText="1"/>
    </xf>
    <xf numFmtId="0" fontId="8" fillId="4" borderId="5" xfId="1" applyFont="1" applyFill="1" applyBorder="1" applyAlignment="1">
      <alignment vertical="center"/>
    </xf>
    <xf numFmtId="43" fontId="8" fillId="4" borderId="5" xfId="2" applyFont="1" applyFill="1" applyBorder="1" applyAlignment="1">
      <alignment horizontal="right" vertical="center"/>
    </xf>
    <xf numFmtId="0" fontId="9" fillId="0" borderId="5" xfId="1" applyFont="1" applyBorder="1" applyAlignment="1">
      <alignment vertical="center"/>
    </xf>
    <xf numFmtId="43" fontId="9" fillId="0" borderId="5" xfId="2" applyFont="1" applyFill="1" applyBorder="1" applyAlignment="1">
      <alignment horizontal="right" vertical="center"/>
    </xf>
    <xf numFmtId="0" fontId="10" fillId="0" borderId="5" xfId="1" applyFont="1" applyBorder="1" applyAlignment="1">
      <alignment vertical="center"/>
    </xf>
    <xf numFmtId="43" fontId="10" fillId="0" borderId="5" xfId="2" applyFont="1" applyFill="1" applyBorder="1" applyAlignment="1">
      <alignment horizontal="right" vertical="center"/>
    </xf>
    <xf numFmtId="0" fontId="11" fillId="0" borderId="5" xfId="1" applyFont="1" applyBorder="1" applyAlignment="1">
      <alignment horizontal="center" vertical="center" wrapText="1"/>
    </xf>
    <xf numFmtId="0" fontId="11" fillId="0" borderId="5" xfId="1" applyFont="1" applyBorder="1" applyAlignment="1">
      <alignment vertical="center"/>
    </xf>
    <xf numFmtId="43" fontId="11" fillId="0" borderId="5" xfId="2" applyFont="1" applyFill="1" applyBorder="1" applyAlignment="1">
      <alignment horizontal="right" vertical="center"/>
    </xf>
    <xf numFmtId="0" fontId="9" fillId="0" borderId="5" xfId="1" applyFont="1" applyBorder="1" applyAlignment="1">
      <alignment horizontal="center" vertical="center" wrapText="1"/>
    </xf>
    <xf numFmtId="43" fontId="5" fillId="0" borderId="0" xfId="2" applyFont="1" applyFill="1"/>
    <xf numFmtId="0" fontId="11" fillId="0" borderId="5" xfId="10" applyFont="1" applyBorder="1" applyAlignment="1">
      <alignment horizontal="center" vertical="center" wrapText="1"/>
    </xf>
    <xf numFmtId="0" fontId="11" fillId="0" borderId="5" xfId="10" applyFont="1" applyBorder="1" applyAlignment="1">
      <alignment vertical="center"/>
    </xf>
    <xf numFmtId="0" fontId="11" fillId="4" borderId="5" xfId="1" applyFont="1" applyFill="1" applyBorder="1" applyAlignment="1">
      <alignment horizontal="center" vertical="center" wrapText="1"/>
    </xf>
    <xf numFmtId="0" fontId="12" fillId="0" borderId="5" xfId="1" applyFont="1" applyBorder="1" applyAlignment="1">
      <alignment horizontal="center" vertical="center" wrapText="1"/>
    </xf>
    <xf numFmtId="0" fontId="12" fillId="0" borderId="5" xfId="1" applyFont="1" applyBorder="1" applyAlignment="1">
      <alignment vertical="center"/>
    </xf>
    <xf numFmtId="0" fontId="9" fillId="4" borderId="5" xfId="1" applyFont="1" applyFill="1" applyBorder="1" applyAlignment="1">
      <alignment horizontal="center" vertical="center" wrapText="1"/>
    </xf>
    <xf numFmtId="43" fontId="12" fillId="0" borderId="5" xfId="2" applyFont="1" applyFill="1" applyBorder="1" applyAlignment="1">
      <alignment horizontal="right" vertical="center"/>
    </xf>
    <xf numFmtId="0" fontId="11" fillId="0" borderId="5" xfId="11" applyFont="1" applyBorder="1" applyAlignment="1">
      <alignment vertical="center"/>
    </xf>
    <xf numFmtId="0" fontId="8" fillId="0" borderId="5" xfId="1" applyFont="1" applyBorder="1" applyAlignment="1">
      <alignment vertical="center"/>
    </xf>
    <xf numFmtId="0" fontId="13" fillId="0" borderId="5" xfId="1" applyFont="1" applyBorder="1" applyAlignment="1">
      <alignment vertical="center"/>
    </xf>
    <xf numFmtId="0" fontId="11" fillId="0" borderId="5" xfId="1" applyFont="1" applyBorder="1" applyAlignment="1">
      <alignment horizontal="center" vertical="center"/>
    </xf>
    <xf numFmtId="0" fontId="5" fillId="0" borderId="5" xfId="1" applyFont="1" applyBorder="1"/>
    <xf numFmtId="43" fontId="5" fillId="0" borderId="5" xfId="2" applyFont="1" applyFill="1" applyBorder="1" applyAlignment="1">
      <alignment horizontal="right"/>
    </xf>
    <xf numFmtId="0" fontId="10" fillId="0" borderId="5" xfId="1" applyFont="1" applyBorder="1" applyAlignment="1">
      <alignment horizontal="center" vertical="center" wrapText="1"/>
    </xf>
    <xf numFmtId="43" fontId="10" fillId="0" borderId="0" xfId="2" applyFont="1" applyFill="1"/>
    <xf numFmtId="0" fontId="8" fillId="4" borderId="5" xfId="1" applyFont="1" applyFill="1" applyBorder="1" applyAlignment="1">
      <alignment vertical="center" wrapText="1"/>
    </xf>
    <xf numFmtId="43" fontId="8" fillId="4" borderId="5" xfId="2" applyFont="1" applyFill="1" applyBorder="1" applyAlignment="1">
      <alignment horizontal="right" vertical="center" wrapText="1"/>
    </xf>
    <xf numFmtId="0" fontId="5" fillId="0" borderId="0" xfId="1" applyFont="1" applyAlignment="1">
      <alignment vertical="center"/>
    </xf>
    <xf numFmtId="0" fontId="14" fillId="0" borderId="5" xfId="1" applyFont="1" applyBorder="1" applyAlignment="1">
      <alignment vertical="center"/>
    </xf>
    <xf numFmtId="43" fontId="14" fillId="0" borderId="5" xfId="2" applyFont="1" applyFill="1" applyBorder="1" applyAlignment="1">
      <alignment horizontal="right" vertical="center"/>
    </xf>
    <xf numFmtId="43" fontId="5" fillId="0" borderId="0" xfId="2" applyFont="1" applyAlignment="1">
      <alignment vertical="center"/>
    </xf>
    <xf numFmtId="0" fontId="11" fillId="0" borderId="5" xfId="11" applyFont="1" applyBorder="1" applyAlignment="1">
      <alignment horizontal="center" vertical="center" wrapText="1"/>
    </xf>
    <xf numFmtId="0" fontId="11" fillId="0" borderId="5" xfId="1" applyFont="1" applyBorder="1" applyAlignment="1">
      <alignment horizontal="left" vertical="center"/>
    </xf>
    <xf numFmtId="0" fontId="5" fillId="4" borderId="5" xfId="1" applyFont="1" applyFill="1" applyBorder="1" applyAlignment="1">
      <alignment horizontal="center" vertical="center"/>
    </xf>
    <xf numFmtId="43" fontId="5" fillId="0" borderId="0" xfId="2" applyFont="1"/>
    <xf numFmtId="0" fontId="5" fillId="0" borderId="5" xfId="1" applyFont="1" applyBorder="1" applyAlignment="1">
      <alignment horizontal="center" vertical="center"/>
    </xf>
    <xf numFmtId="43" fontId="10" fillId="0" borderId="5" xfId="2" applyFont="1" applyFill="1" applyBorder="1" applyAlignment="1">
      <alignment vertical="center"/>
    </xf>
    <xf numFmtId="43" fontId="11" fillId="0" borderId="5" xfId="2" applyFont="1" applyFill="1" applyBorder="1" applyAlignment="1">
      <alignment vertical="center"/>
    </xf>
    <xf numFmtId="0" fontId="5" fillId="0" borderId="0" xfId="1" applyFont="1" applyAlignment="1">
      <alignment horizontal="center"/>
    </xf>
    <xf numFmtId="0" fontId="8" fillId="4" borderId="5" xfId="1" applyFont="1" applyFill="1" applyBorder="1" applyAlignment="1">
      <alignment horizontal="center" vertical="center"/>
    </xf>
    <xf numFmtId="0" fontId="9" fillId="0" borderId="5" xfId="1" applyFont="1" applyBorder="1" applyAlignment="1">
      <alignment horizontal="center" vertical="center"/>
    </xf>
    <xf numFmtId="0" fontId="10" fillId="0" borderId="5" xfId="1" applyFont="1" applyBorder="1" applyAlignment="1">
      <alignment horizontal="center" vertical="center"/>
    </xf>
    <xf numFmtId="0" fontId="11" fillId="0" borderId="5" xfId="10" applyFont="1" applyBorder="1" applyAlignment="1">
      <alignment horizontal="center" vertical="center"/>
    </xf>
    <xf numFmtId="0" fontId="12" fillId="0" borderId="5" xfId="1" applyFont="1" applyBorder="1" applyAlignment="1">
      <alignment horizontal="center" vertical="center"/>
    </xf>
    <xf numFmtId="0" fontId="5" fillId="0" borderId="5" xfId="1" applyFont="1" applyBorder="1" applyAlignment="1">
      <alignment horizontal="center"/>
    </xf>
    <xf numFmtId="0" fontId="8" fillId="0" borderId="5" xfId="1" applyFont="1" applyBorder="1" applyAlignment="1">
      <alignment horizontal="center" vertical="center"/>
    </xf>
    <xf numFmtId="0" fontId="8" fillId="4" borderId="5" xfId="1" applyFont="1" applyFill="1" applyBorder="1" applyAlignment="1">
      <alignment horizontal="center" vertical="center" wrapText="1"/>
    </xf>
    <xf numFmtId="0" fontId="11" fillId="0" borderId="5" xfId="11" applyFont="1" applyBorder="1" applyAlignment="1">
      <alignment horizontal="center" vertical="center"/>
    </xf>
  </cellXfs>
  <cellStyles count="12">
    <cellStyle name="Millares 2" xfId="2"/>
    <cellStyle name="Millares 3" xfId="7"/>
    <cellStyle name="Millares 5" xfId="6"/>
    <cellStyle name="Normal" xfId="0" builtinId="0"/>
    <cellStyle name="Normal 2" xfId="1"/>
    <cellStyle name="Normal 2 2 2 2" xfId="5"/>
    <cellStyle name="Normal 3" xfId="9"/>
    <cellStyle name="Normal 4" xfId="3"/>
    <cellStyle name="Normal 4 2" xfId="10"/>
    <cellStyle name="Normal 5" xfId="4"/>
    <cellStyle name="Normal 5 3" xfId="11"/>
    <cellStyle name="Porcentaje 2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Juan%20Carlos%20Campos(Respaldo)\Tablas\INPC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Respaldo%20Juan%20Carlos%20Campos\(Mu&#241;oz)\03%20MCA\Ajuste%20Anual%20por%20Inflaci&#243;n%20Edificio%20Feliz%20200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Respaldo%20Juan%20Carlos%20Campos\(Deloitte)\Trabajo%20(Deloitte)\Backups%20Deloitte\2008\Kasai%20Mexicana,%20S.A.%20de%20C.V.%20Diciembre%202008\5611%20An&#225;lisis%20del%20Activo%20fijo%20a%20diciembre%202008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microsoft.com/office/2006/relationships/xlExternalLinkPath/xlPathMissing" Target="Worksheet%20in%208810%20Reexpresi&#243;n%20de%20los%20Estados%20Financieros%20de%202007%20s%20C&#237;a.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microsoft.com/office/2006/relationships/xlExternalLinkPath/xlPathMissing" Target="Worksheet%20in%205100%20Efectivo%20y%20Bancos%20Combined%20Leadsheet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microsoft.com/office/2006/relationships/xlExternalLinkPath/xlPathMissing" Target="Worksheet%20in%20%20%20Activo%20fijo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microsoft.com/office/2006/relationships/xlExternalLinkPath/xlPathMissing" Target="Worksheet%20in%202267%20EEFF%20NIF%202007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Documents%20and%20Settings\All%20Users\My%20Documents\01%20Trabajo\01%20Informacion\Ltools\Historial%20LTools\Ltools%202006\Formatos\Formatosestandar%20auditor&#237;a%20Mali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C"/>
      <sheetName val="1994=100"/>
      <sheetName val="1994_100"/>
    </sheetNames>
    <sheetDataSet>
      <sheetData sheetId="0" refreshError="1"/>
      <sheetData sheetId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AI"/>
      <sheetName val="baene"/>
      <sheetName val="bafeb"/>
      <sheetName val="bamar"/>
      <sheetName val="baabr"/>
      <sheetName val="bamay"/>
      <sheetName val="bajun"/>
      <sheetName val="bajul"/>
      <sheetName val="baagt"/>
      <sheetName val="basep"/>
      <sheetName val="baoct"/>
      <sheetName val="Tickmarks"/>
      <sheetName val="BalzaDic"/>
      <sheetName val="BalzaNov"/>
      <sheetName val="BalzaOct"/>
      <sheetName val="BalzaSep"/>
      <sheetName val="BalzaAgo"/>
      <sheetName val="BalzaJul"/>
      <sheetName val="BalzaSi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icio"/>
      <sheetName val="Variaciones"/>
      <sheetName val="Bajas"/>
      <sheetName val="Edo cambios"/>
      <sheetName val="Eq. Cómputo"/>
      <sheetName val="Terrenos"/>
      <sheetName val="Ampliación Planta"/>
      <sheetName val="Edificios"/>
      <sheetName val="CIP"/>
      <sheetName val="Eq. Transporte"/>
      <sheetName val="Tablas"/>
      <sheetName val="Eq. Oficina"/>
      <sheetName val="Mob. y Eq Comedor"/>
      <sheetName val="Mob. y Eq. Autopartes"/>
      <sheetName val="Mob. y Eq. Carga"/>
      <sheetName val="Mob. y Eq. Varios"/>
      <sheetName val="Mob. y Eq. Enfriamiento"/>
      <sheetName val="Herramientas, Moldes"/>
      <sheetName val="Eq. Radiocomunicación"/>
      <sheetName val="Eqpo. Fotografico"/>
      <sheetName val="Transformadores"/>
      <sheetName val="Gtos. de Instalación"/>
      <sheetName val="Mob. y Anaqueles"/>
      <sheetName val="Gtos. Preoperativos"/>
      <sheetName val="Gtos. de Desarrollo"/>
      <sheetName val="Rexp Bajas"/>
      <sheetName val="XREF"/>
      <sheetName val="Tickmarks"/>
      <sheetName val="Mob_ y Eq_ Autopartes"/>
      <sheetName val="Mob_ y Eq_ Carga"/>
      <sheetName val="Mob_ y Anaqueles"/>
      <sheetName val="Gtos_ de Desarrollo"/>
    </sheetNames>
    <sheetDataSet>
      <sheetData sheetId="0" refreshError="1"/>
      <sheetData sheetId="1"/>
      <sheetData sheetId="2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/>
      <sheetData sheetId="10"/>
      <sheetData sheetId="11" refreshError="1"/>
      <sheetData sheetId="12" refreshError="1"/>
      <sheetData sheetId="13"/>
      <sheetData sheetId="14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/>
      <sheetData sheetId="22"/>
      <sheetData sheetId="23" refreshError="1"/>
      <sheetData sheetId="24"/>
      <sheetData sheetId="25" refreshError="1"/>
      <sheetData sheetId="26"/>
      <sheetData sheetId="27"/>
      <sheetData sheetId="28"/>
      <sheetData sheetId="29"/>
      <sheetData sheetId="30"/>
      <sheetData sheetId="3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versiones Acc"/>
      <sheetName val="Inventarios"/>
      <sheetName val="EEFF Nakamura"/>
      <sheetName val="Ajuste"/>
      <sheetName val="Ajuste Global"/>
      <sheetName val="Activo fijo"/>
      <sheetName val="Adiciones"/>
      <sheetName val="Inventario"/>
      <sheetName val="Resultados"/>
      <sheetName val="Costo de Ventas"/>
      <sheetName val="Act. de Costo"/>
      <sheetName val="Bajas de AF"/>
      <sheetName val="Capital"/>
      <sheetName val="Repomo"/>
      <sheetName val="INPC 1"/>
      <sheetName val="XREF"/>
      <sheetName val="Tickmark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ead"/>
      <sheetName val="Links"/>
      <sheetName val="Corte de formas"/>
      <sheetName val="XREF"/>
      <sheetName val="Tickmarks"/>
    </sheetNames>
    <sheetDataSet>
      <sheetData sheetId="0"/>
      <sheetData sheetId="1"/>
      <sheetData sheetId="2" refreshError="1"/>
      <sheetData sheetId="3"/>
      <sheetData sheetId="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nks"/>
      <sheetName val="Subsumaria"/>
      <sheetName val="resumen de depreciaciones"/>
      <sheetName val="Adiciones"/>
      <sheetName val="Bajas"/>
      <sheetName val="Tickmarks"/>
      <sheetName val="Hoja 1"/>
      <sheetName val="Inicio"/>
      <sheetName val="Variaciones"/>
      <sheetName val="Resumen IETU"/>
      <sheetName val="Edo cambios"/>
      <sheetName val="ResRex"/>
      <sheetName val="Tablas"/>
      <sheetName val="A. Fijo 1"/>
      <sheetName val="Eq. Oficina"/>
      <sheetName val="Eq. Cómputo (2)"/>
      <sheetName val="Perierico Comp"/>
      <sheetName val="Eq. Trasp"/>
      <sheetName val="Telecomun"/>
      <sheetName val="Gto instal"/>
      <sheetName val="Intangibles"/>
      <sheetName val="Eq. cómputo"/>
      <sheetName val="Periferico"/>
      <sheetName val="Eq. transpor"/>
      <sheetName val="Telecomunicaciones"/>
      <sheetName val="Gto instalacion"/>
      <sheetName val="Saldos Iniciales"/>
      <sheetName val="DEPREC"/>
      <sheetName val="Mobiliario de Oficina"/>
      <sheetName val="Equipo de Computo"/>
      <sheetName val="Maquinaria"/>
      <sheetName val="Equipoi de com"/>
      <sheetName val="Seguros"/>
      <sheetName val="Sar Inf 1"/>
      <sheetName val="Pag.Ant."/>
      <sheetName val="Sheet1"/>
      <sheetName val="RESUMEN"/>
      <sheetName val="Movimientos"/>
      <sheetName val="DIMM_ANEXO2"/>
      <sheetName val="RetISRArren3"/>
      <sheetName val="RetISRHon4"/>
      <sheetName val="RetIVA2"/>
      <sheetName val="XREF"/>
    </sheetNames>
    <sheetDataSet>
      <sheetData sheetId="0" refreshError="1"/>
      <sheetData sheetId="1" refreshError="1"/>
      <sheetData sheetId="2" refreshError="1">
        <row r="9">
          <cell r="H9">
            <v>31005</v>
          </cell>
        </row>
        <row r="13">
          <cell r="H13">
            <v>92942</v>
          </cell>
        </row>
        <row r="15">
          <cell r="H15">
            <v>9108</v>
          </cell>
        </row>
        <row r="17">
          <cell r="H17">
            <v>5457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/>
      <sheetData sheetId="16"/>
      <sheetData sheetId="17"/>
      <sheetData sheetId="18"/>
      <sheetData sheetId="19"/>
      <sheetData sheetId="20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ead"/>
      <sheetName val="Balance General"/>
      <sheetName val="Estado de Resultados"/>
      <sheetName val="Notas"/>
      <sheetName val="Links"/>
      <sheetName val="XREF"/>
      <sheetName val="#REF"/>
    </sheetNames>
    <sheetDataSet>
      <sheetData sheetId="0" refreshError="1"/>
      <sheetData sheetId="1"/>
      <sheetData sheetId="2" refreshError="1"/>
      <sheetData sheetId="3"/>
      <sheetData sheetId="4" refreshError="1"/>
      <sheetData sheetId="5" refreshError="1"/>
      <sheetData sheetId="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queo fondo fijo OkMAM"/>
      <sheetName val="Corte forma cheques Ok"/>
      <sheetName val="Corte de formas facturas Ok"/>
      <sheetName val="Saldos Intercompañias"/>
      <sheetName val="Op. con Partes Relacionadas"/>
      <sheetName val="Deudoras"/>
      <sheetName val="Subsumaria Capital"/>
      <sheetName val="Libros oficiales"/>
      <sheetName val="Subsumaria"/>
      <sheetName val="Prueba de valuación-cto mkd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R568"/>
  <sheetViews>
    <sheetView showGridLines="0" tabSelected="1" topLeftCell="D1" zoomScale="120" zoomScaleNormal="120" workbookViewId="0">
      <selection activeCell="D14" sqref="D14"/>
    </sheetView>
  </sheetViews>
  <sheetFormatPr baseColWidth="10" defaultRowHeight="12.75" x14ac:dyDescent="0.25"/>
  <cols>
    <col min="1" max="1" width="7.28515625" style="1" hidden="1" customWidth="1"/>
    <col min="2" max="2" width="47.85546875" style="1" hidden="1" customWidth="1"/>
    <col min="3" max="3" width="11.42578125" style="46" hidden="1" customWidth="1"/>
    <col min="4" max="4" width="6.5703125" style="1" customWidth="1"/>
    <col min="5" max="5" width="30.28515625" style="1" customWidth="1"/>
    <col min="6" max="7" width="12.140625" style="1" customWidth="1"/>
    <col min="8" max="12" width="11" style="1" customWidth="1"/>
    <col min="13" max="13" width="11.140625" style="1" customWidth="1"/>
    <col min="14" max="14" width="14.140625" style="1" customWidth="1"/>
    <col min="15" max="15" width="12.140625" style="1" customWidth="1"/>
    <col min="16" max="16" width="13.7109375" style="1" customWidth="1"/>
    <col min="17" max="17" width="13.28515625" style="1" customWidth="1"/>
    <col min="18" max="18" width="12.85546875" style="1" bestFit="1" customWidth="1"/>
    <col min="19" max="16384" width="11.42578125" style="1"/>
  </cols>
  <sheetData>
    <row r="1" spans="1:18" ht="6.75" customHeight="1" x14ac:dyDescent="0.25"/>
    <row r="2" spans="1:18" ht="25.5" x14ac:dyDescent="0.25">
      <c r="A2" s="2" t="s">
        <v>0</v>
      </c>
      <c r="B2" s="2" t="s">
        <v>540</v>
      </c>
      <c r="C2" s="2" t="s">
        <v>541</v>
      </c>
      <c r="D2" s="3" t="s">
        <v>1</v>
      </c>
      <c r="E2" s="4" t="s">
        <v>2</v>
      </c>
      <c r="F2" s="5" t="s">
        <v>3</v>
      </c>
      <c r="G2" s="5" t="s">
        <v>4</v>
      </c>
      <c r="H2" s="5" t="s">
        <v>5</v>
      </c>
      <c r="I2" s="5" t="s">
        <v>6</v>
      </c>
      <c r="J2" s="5" t="s">
        <v>7</v>
      </c>
      <c r="K2" s="5" t="s">
        <v>8</v>
      </c>
      <c r="L2" s="5" t="s">
        <v>9</v>
      </c>
      <c r="M2" s="5" t="s">
        <v>10</v>
      </c>
      <c r="N2" s="5" t="s">
        <v>11</v>
      </c>
      <c r="O2" s="5" t="s">
        <v>12</v>
      </c>
      <c r="P2" s="5" t="s">
        <v>13</v>
      </c>
      <c r="Q2" s="5" t="s">
        <v>14</v>
      </c>
      <c r="R2" s="6" t="s">
        <v>542</v>
      </c>
    </row>
    <row r="3" spans="1:18" x14ac:dyDescent="0.25">
      <c r="A3" s="7"/>
      <c r="B3" s="7"/>
      <c r="C3" s="47"/>
      <c r="D3" s="7"/>
      <c r="E3" s="7" t="s">
        <v>15</v>
      </c>
      <c r="F3" s="8">
        <f t="shared" ref="F3:R3" si="0">+F4+F63+F79+F97+F254+F324+F433+F436+F524+F557</f>
        <v>1530157603.8385715</v>
      </c>
      <c r="G3" s="8">
        <f t="shared" si="0"/>
        <v>889968129.56063962</v>
      </c>
      <c r="H3" s="8">
        <f t="shared" si="0"/>
        <v>721824970.25202262</v>
      </c>
      <c r="I3" s="8">
        <f t="shared" si="0"/>
        <v>670091339.00275517</v>
      </c>
      <c r="J3" s="8">
        <f t="shared" si="0"/>
        <v>770523241.29166079</v>
      </c>
      <c r="K3" s="8">
        <f t="shared" si="0"/>
        <v>626993380.77674115</v>
      </c>
      <c r="L3" s="8">
        <f t="shared" si="0"/>
        <v>705446956.7727176</v>
      </c>
      <c r="M3" s="8">
        <f t="shared" si="0"/>
        <v>712061548.83340585</v>
      </c>
      <c r="N3" s="8">
        <f t="shared" si="0"/>
        <v>608429011.5957377</v>
      </c>
      <c r="O3" s="8">
        <f t="shared" si="0"/>
        <v>639568964.88270092</v>
      </c>
      <c r="P3" s="8">
        <f t="shared" si="0"/>
        <v>570651924.46359682</v>
      </c>
      <c r="Q3" s="8">
        <f t="shared" si="0"/>
        <v>595864895.55308723</v>
      </c>
      <c r="R3" s="8">
        <f t="shared" si="0"/>
        <v>9041581966.8236351</v>
      </c>
    </row>
    <row r="4" spans="1:18" x14ac:dyDescent="0.25">
      <c r="A4" s="7"/>
      <c r="B4" s="7"/>
      <c r="C4" s="47"/>
      <c r="D4" s="7"/>
      <c r="E4" s="7" t="s">
        <v>16</v>
      </c>
      <c r="F4" s="8">
        <f t="shared" ref="F4:R4" si="1">+F5+F10+F20+F27+F30+F33+F36+F57+F60</f>
        <v>964099618.87280035</v>
      </c>
      <c r="G4" s="8">
        <f t="shared" si="1"/>
        <v>230842205.50292739</v>
      </c>
      <c r="H4" s="8">
        <f t="shared" si="1"/>
        <v>90301238.697083324</v>
      </c>
      <c r="I4" s="8">
        <f t="shared" si="1"/>
        <v>79355808.99333334</v>
      </c>
      <c r="J4" s="8">
        <f t="shared" si="1"/>
        <v>73090957.88499999</v>
      </c>
      <c r="K4" s="8">
        <f t="shared" si="1"/>
        <v>68169422.569999993</v>
      </c>
      <c r="L4" s="8">
        <f t="shared" si="1"/>
        <v>85113776.855000004</v>
      </c>
      <c r="M4" s="8">
        <f t="shared" si="1"/>
        <v>84520213.369184688</v>
      </c>
      <c r="N4" s="8">
        <f t="shared" si="1"/>
        <v>67186932.770500004</v>
      </c>
      <c r="O4" s="8">
        <f t="shared" si="1"/>
        <v>64279078.877799712</v>
      </c>
      <c r="P4" s="8">
        <f t="shared" si="1"/>
        <v>81719076.536203876</v>
      </c>
      <c r="Q4" s="8">
        <f t="shared" si="1"/>
        <v>125948265.55958334</v>
      </c>
      <c r="R4" s="8">
        <f t="shared" si="1"/>
        <v>2014626596.4894156</v>
      </c>
    </row>
    <row r="5" spans="1:18" x14ac:dyDescent="0.25">
      <c r="A5" s="9"/>
      <c r="B5" s="9"/>
      <c r="C5" s="48"/>
      <c r="D5" s="9"/>
      <c r="E5" s="9" t="s">
        <v>17</v>
      </c>
      <c r="F5" s="10">
        <f>+F6+F8</f>
        <v>2043706.7833333332</v>
      </c>
      <c r="G5" s="10">
        <f t="shared" ref="G5:R5" si="2">+G6+G8</f>
        <v>2364056.8516666666</v>
      </c>
      <c r="H5" s="10">
        <f t="shared" si="2"/>
        <v>1498855.67</v>
      </c>
      <c r="I5" s="10">
        <f t="shared" si="2"/>
        <v>1836749.8883333332</v>
      </c>
      <c r="J5" s="10">
        <f t="shared" si="2"/>
        <v>1326698.7149999999</v>
      </c>
      <c r="K5" s="10">
        <f t="shared" si="2"/>
        <v>1641091.47</v>
      </c>
      <c r="L5" s="10">
        <f t="shared" si="2"/>
        <v>1433615.88</v>
      </c>
      <c r="M5" s="10">
        <f t="shared" si="2"/>
        <v>1734112.7799999998</v>
      </c>
      <c r="N5" s="10">
        <f t="shared" si="2"/>
        <v>2101785.3849999998</v>
      </c>
      <c r="O5" s="10">
        <f t="shared" si="2"/>
        <v>1687073.7264941665</v>
      </c>
      <c r="P5" s="10">
        <f t="shared" si="2"/>
        <v>1945150.1795650001</v>
      </c>
      <c r="Q5" s="10">
        <f t="shared" si="2"/>
        <v>1810373.5958333334</v>
      </c>
      <c r="R5" s="10">
        <f t="shared" si="2"/>
        <v>21423270.925225832</v>
      </c>
    </row>
    <row r="6" spans="1:18" x14ac:dyDescent="0.25">
      <c r="A6" s="11"/>
      <c r="B6" s="11"/>
      <c r="C6" s="49"/>
      <c r="D6" s="11"/>
      <c r="E6" s="11" t="s">
        <v>18</v>
      </c>
      <c r="F6" s="12">
        <f t="shared" ref="F6:R6" si="3">SUM(F7:F7)</f>
        <v>724590.05499999993</v>
      </c>
      <c r="G6" s="12">
        <f t="shared" si="3"/>
        <v>909285.32666666666</v>
      </c>
      <c r="H6" s="12">
        <f t="shared" si="3"/>
        <v>239764.19</v>
      </c>
      <c r="I6" s="12">
        <f t="shared" si="3"/>
        <v>685866.86333333328</v>
      </c>
      <c r="J6" s="12">
        <f t="shared" si="3"/>
        <v>245300.54499999995</v>
      </c>
      <c r="K6" s="12">
        <f t="shared" si="3"/>
        <v>559984.05499999993</v>
      </c>
      <c r="L6" s="12">
        <f t="shared" si="3"/>
        <v>364279.36</v>
      </c>
      <c r="M6" s="12">
        <f t="shared" si="3"/>
        <v>384336.33999999997</v>
      </c>
      <c r="N6" s="12">
        <f t="shared" si="3"/>
        <v>893225.49</v>
      </c>
      <c r="O6" s="12">
        <f t="shared" si="3"/>
        <v>527162.4048275</v>
      </c>
      <c r="P6" s="12">
        <f t="shared" si="3"/>
        <v>719470.28748166678</v>
      </c>
      <c r="Q6" s="12">
        <f t="shared" si="3"/>
        <v>502074.49</v>
      </c>
      <c r="R6" s="12">
        <f t="shared" si="3"/>
        <v>6755339.4073091652</v>
      </c>
    </row>
    <row r="7" spans="1:18" x14ac:dyDescent="0.25">
      <c r="A7" s="13">
        <v>1</v>
      </c>
      <c r="B7" s="14" t="s">
        <v>543</v>
      </c>
      <c r="C7" s="28">
        <v>41111020001</v>
      </c>
      <c r="D7" s="13">
        <v>1</v>
      </c>
      <c r="E7" s="14" t="s">
        <v>19</v>
      </c>
      <c r="F7" s="15">
        <v>724590.05499999993</v>
      </c>
      <c r="G7" s="15">
        <v>909285.32666666666</v>
      </c>
      <c r="H7" s="15">
        <v>239764.19</v>
      </c>
      <c r="I7" s="15">
        <v>685866.86333333328</v>
      </c>
      <c r="J7" s="15">
        <v>245300.54499999995</v>
      </c>
      <c r="K7" s="15">
        <v>559984.05499999993</v>
      </c>
      <c r="L7" s="15">
        <v>364279.36</v>
      </c>
      <c r="M7" s="15">
        <v>384336.33999999997</v>
      </c>
      <c r="N7" s="15">
        <v>893225.49</v>
      </c>
      <c r="O7" s="15">
        <v>527162.4048275</v>
      </c>
      <c r="P7" s="15">
        <v>719470.28748166678</v>
      </c>
      <c r="Q7" s="15">
        <v>502074.49</v>
      </c>
      <c r="R7" s="15">
        <f>SUM(F7:Q7)</f>
        <v>6755339.4073091652</v>
      </c>
    </row>
    <row r="8" spans="1:18" x14ac:dyDescent="0.25">
      <c r="A8" s="13"/>
      <c r="B8" s="11"/>
      <c r="C8" s="49"/>
      <c r="D8" s="13"/>
      <c r="E8" s="11" t="s">
        <v>20</v>
      </c>
      <c r="F8" s="12">
        <f t="shared" ref="F8:R8" si="4">SUM(F9:F9)</f>
        <v>1319116.7283333333</v>
      </c>
      <c r="G8" s="12">
        <f t="shared" si="4"/>
        <v>1454771.5249999999</v>
      </c>
      <c r="H8" s="12">
        <f t="shared" si="4"/>
        <v>1259091.48</v>
      </c>
      <c r="I8" s="12">
        <f t="shared" si="4"/>
        <v>1150883.0249999999</v>
      </c>
      <c r="J8" s="12">
        <f t="shared" si="4"/>
        <v>1081398.17</v>
      </c>
      <c r="K8" s="12">
        <f t="shared" si="4"/>
        <v>1081107.415</v>
      </c>
      <c r="L8" s="12">
        <f t="shared" si="4"/>
        <v>1069336.52</v>
      </c>
      <c r="M8" s="12">
        <f t="shared" si="4"/>
        <v>1349776.44</v>
      </c>
      <c r="N8" s="12">
        <f t="shared" si="4"/>
        <v>1208559.895</v>
      </c>
      <c r="O8" s="12">
        <f t="shared" si="4"/>
        <v>1159911.3216666665</v>
      </c>
      <c r="P8" s="12">
        <f t="shared" si="4"/>
        <v>1225679.8920833333</v>
      </c>
      <c r="Q8" s="12">
        <f t="shared" si="4"/>
        <v>1308299.1058333335</v>
      </c>
      <c r="R8" s="12">
        <f t="shared" si="4"/>
        <v>14667931.517916666</v>
      </c>
    </row>
    <row r="9" spans="1:18" x14ac:dyDescent="0.25">
      <c r="A9" s="13">
        <v>3</v>
      </c>
      <c r="B9" s="14" t="s">
        <v>544</v>
      </c>
      <c r="C9" s="28">
        <v>41111040003</v>
      </c>
      <c r="D9" s="13">
        <v>3</v>
      </c>
      <c r="E9" s="14" t="s">
        <v>21</v>
      </c>
      <c r="F9" s="15">
        <v>1319116.7283333333</v>
      </c>
      <c r="G9" s="15">
        <v>1454771.5249999999</v>
      </c>
      <c r="H9" s="15">
        <v>1259091.48</v>
      </c>
      <c r="I9" s="15">
        <v>1150883.0249999999</v>
      </c>
      <c r="J9" s="15">
        <v>1081398.17</v>
      </c>
      <c r="K9" s="15">
        <v>1081107.415</v>
      </c>
      <c r="L9" s="15">
        <v>1069336.52</v>
      </c>
      <c r="M9" s="15">
        <v>1349776.44</v>
      </c>
      <c r="N9" s="15">
        <v>1208559.895</v>
      </c>
      <c r="O9" s="15">
        <v>1159911.3216666665</v>
      </c>
      <c r="P9" s="15">
        <v>1225679.8920833333</v>
      </c>
      <c r="Q9" s="15">
        <v>1308299.1058333335</v>
      </c>
      <c r="R9" s="15">
        <f>SUM(F9:Q9)</f>
        <v>14667931.517916666</v>
      </c>
    </row>
    <row r="10" spans="1:18" x14ac:dyDescent="0.25">
      <c r="A10" s="16"/>
      <c r="B10" s="9"/>
      <c r="C10" s="48"/>
      <c r="D10" s="16"/>
      <c r="E10" s="9" t="s">
        <v>22</v>
      </c>
      <c r="F10" s="10">
        <f>+F11+F15+F17</f>
        <v>943055360.91399074</v>
      </c>
      <c r="G10" s="10">
        <f t="shared" ref="G10:R10" si="5">+G11+G15+G17</f>
        <v>213692579.63048142</v>
      </c>
      <c r="H10" s="10">
        <f t="shared" si="5"/>
        <v>80629607.660416663</v>
      </c>
      <c r="I10" s="10">
        <f t="shared" si="5"/>
        <v>71284070.950000003</v>
      </c>
      <c r="J10" s="10">
        <f t="shared" si="5"/>
        <v>64564789.194999993</v>
      </c>
      <c r="K10" s="10">
        <f t="shared" si="5"/>
        <v>60201097.484999999</v>
      </c>
      <c r="L10" s="10">
        <f t="shared" si="5"/>
        <v>76776531.622500002</v>
      </c>
      <c r="M10" s="10">
        <f t="shared" si="5"/>
        <v>75399341.939184695</v>
      </c>
      <c r="N10" s="10">
        <f t="shared" si="5"/>
        <v>58106364.592666671</v>
      </c>
      <c r="O10" s="10">
        <f t="shared" si="5"/>
        <v>56672476.153861105</v>
      </c>
      <c r="P10" s="10">
        <f t="shared" si="5"/>
        <v>73161372.721666664</v>
      </c>
      <c r="Q10" s="10">
        <f t="shared" si="5"/>
        <v>111149900.67430556</v>
      </c>
      <c r="R10" s="10">
        <f t="shared" si="5"/>
        <v>1884693493.5390732</v>
      </c>
    </row>
    <row r="11" spans="1:18" x14ac:dyDescent="0.25">
      <c r="A11" s="16"/>
      <c r="B11" s="11"/>
      <c r="C11" s="49"/>
      <c r="D11" s="16"/>
      <c r="E11" s="11" t="s">
        <v>23</v>
      </c>
      <c r="F11" s="12">
        <f t="shared" ref="F11:R11" si="6">SUM(F12:F14)</f>
        <v>899911760.01565742</v>
      </c>
      <c r="G11" s="12">
        <f t="shared" si="6"/>
        <v>171783040.75714809</v>
      </c>
      <c r="H11" s="12">
        <f t="shared" si="6"/>
        <v>53350050.595416665</v>
      </c>
      <c r="I11" s="12">
        <f t="shared" si="6"/>
        <v>39661296.405000001</v>
      </c>
      <c r="J11" s="12">
        <f t="shared" si="6"/>
        <v>32964340.409999996</v>
      </c>
      <c r="K11" s="12">
        <f t="shared" si="6"/>
        <v>31169335.390000001</v>
      </c>
      <c r="L11" s="12">
        <f t="shared" si="6"/>
        <v>31573386.68</v>
      </c>
      <c r="M11" s="12">
        <f t="shared" si="6"/>
        <v>38162347.658184685</v>
      </c>
      <c r="N11" s="12">
        <f t="shared" si="6"/>
        <v>29811450.583333336</v>
      </c>
      <c r="O11" s="12">
        <f t="shared" si="6"/>
        <v>26630111.225555554</v>
      </c>
      <c r="P11" s="12">
        <f t="shared" si="6"/>
        <v>34075292.303194448</v>
      </c>
      <c r="Q11" s="12">
        <f t="shared" si="6"/>
        <v>74124943.929999992</v>
      </c>
      <c r="R11" s="12">
        <f t="shared" si="6"/>
        <v>1463217355.9534898</v>
      </c>
    </row>
    <row r="12" spans="1:18" x14ac:dyDescent="0.25">
      <c r="A12" s="13">
        <v>51</v>
      </c>
      <c r="B12" s="14" t="s">
        <v>545</v>
      </c>
      <c r="C12" s="28">
        <v>41121020051</v>
      </c>
      <c r="D12" s="13">
        <v>51</v>
      </c>
      <c r="E12" s="14" t="s">
        <v>24</v>
      </c>
      <c r="F12" s="15">
        <v>841435273.10766327</v>
      </c>
      <c r="G12" s="15">
        <v>131556981.27221505</v>
      </c>
      <c r="H12" s="15">
        <v>34257779.496666662</v>
      </c>
      <c r="I12" s="15">
        <v>24046456.535</v>
      </c>
      <c r="J12" s="15">
        <v>18320569.564999998</v>
      </c>
      <c r="K12" s="15">
        <v>15999045.866666665</v>
      </c>
      <c r="L12" s="15">
        <v>19191620.16</v>
      </c>
      <c r="M12" s="15">
        <v>22406867.304851349</v>
      </c>
      <c r="N12" s="15">
        <v>16704599.386666669</v>
      </c>
      <c r="O12" s="15">
        <v>14991625.283333333</v>
      </c>
      <c r="P12" s="15">
        <v>19088537.934444446</v>
      </c>
      <c r="Q12" s="15">
        <v>40691472.829999998</v>
      </c>
      <c r="R12" s="15">
        <f>SUM(F12:Q12)</f>
        <v>1198690828.7425072</v>
      </c>
    </row>
    <row r="13" spans="1:18" x14ac:dyDescent="0.25">
      <c r="A13" s="13">
        <v>320</v>
      </c>
      <c r="B13" s="14" t="s">
        <v>25</v>
      </c>
      <c r="C13" s="28">
        <v>41121020320</v>
      </c>
      <c r="D13" s="13">
        <v>320</v>
      </c>
      <c r="E13" s="14" t="s">
        <v>26</v>
      </c>
      <c r="F13" s="15">
        <v>0</v>
      </c>
      <c r="G13" s="15">
        <v>0</v>
      </c>
      <c r="H13" s="15">
        <v>0</v>
      </c>
      <c r="I13" s="15">
        <v>0</v>
      </c>
      <c r="J13" s="15">
        <v>0</v>
      </c>
      <c r="K13" s="15">
        <v>0</v>
      </c>
      <c r="L13" s="15">
        <v>0</v>
      </c>
      <c r="M13" s="15">
        <v>0</v>
      </c>
      <c r="N13" s="15">
        <v>0</v>
      </c>
      <c r="O13" s="15">
        <v>0</v>
      </c>
      <c r="P13" s="15">
        <v>0</v>
      </c>
      <c r="Q13" s="15">
        <v>0</v>
      </c>
      <c r="R13" s="15">
        <f>SUM(F13:Q13)</f>
        <v>0</v>
      </c>
    </row>
    <row r="14" spans="1:18" x14ac:dyDescent="0.25">
      <c r="A14" s="13">
        <v>311</v>
      </c>
      <c r="B14" s="14" t="s">
        <v>546</v>
      </c>
      <c r="C14" s="28">
        <v>41121020311</v>
      </c>
      <c r="D14" s="13">
        <v>311</v>
      </c>
      <c r="E14" s="14" t="s">
        <v>27</v>
      </c>
      <c r="F14" s="15">
        <v>58476486.907994106</v>
      </c>
      <c r="G14" s="15">
        <v>40226059.484933019</v>
      </c>
      <c r="H14" s="15">
        <v>19092271.098749999</v>
      </c>
      <c r="I14" s="15">
        <v>15614839.870000001</v>
      </c>
      <c r="J14" s="15">
        <v>14643770.844999999</v>
      </c>
      <c r="K14" s="15">
        <v>15170289.523333333</v>
      </c>
      <c r="L14" s="15">
        <v>12381766.52</v>
      </c>
      <c r="M14" s="15">
        <v>15755480.353333334</v>
      </c>
      <c r="N14" s="15">
        <v>13106851.196666665</v>
      </c>
      <c r="O14" s="15">
        <v>11638485.942222223</v>
      </c>
      <c r="P14" s="15">
        <v>14986754.368749999</v>
      </c>
      <c r="Q14" s="15">
        <v>33433471.099999998</v>
      </c>
      <c r="R14" s="15">
        <f>SUM(F14:Q14)</f>
        <v>264526527.21098268</v>
      </c>
    </row>
    <row r="15" spans="1:18" s="17" customFormat="1" x14ac:dyDescent="0.25">
      <c r="A15" s="13"/>
      <c r="B15" s="11"/>
      <c r="C15" s="49"/>
      <c r="D15" s="13"/>
      <c r="E15" s="11" t="s">
        <v>28</v>
      </c>
      <c r="F15" s="12">
        <f>SUM(F16:F16)</f>
        <v>2057859.3849999998</v>
      </c>
      <c r="G15" s="12">
        <f t="shared" ref="G15:R15" si="7">SUM(G16:G16)</f>
        <v>948641.93666666665</v>
      </c>
      <c r="H15" s="12">
        <f t="shared" si="7"/>
        <v>754783.29</v>
      </c>
      <c r="I15" s="12">
        <f t="shared" si="7"/>
        <v>1904125.5399999998</v>
      </c>
      <c r="J15" s="12">
        <f t="shared" si="7"/>
        <v>1355799.2850000001</v>
      </c>
      <c r="K15" s="12">
        <f t="shared" si="7"/>
        <v>1373518.15</v>
      </c>
      <c r="L15" s="12">
        <f t="shared" si="7"/>
        <v>471377.79249999998</v>
      </c>
      <c r="M15" s="12">
        <f t="shared" si="7"/>
        <v>3571274.0949999997</v>
      </c>
      <c r="N15" s="12">
        <f t="shared" si="7"/>
        <v>1380870.9933333336</v>
      </c>
      <c r="O15" s="12">
        <f t="shared" si="7"/>
        <v>1135860.6793055539</v>
      </c>
      <c r="P15" s="12">
        <f t="shared" si="7"/>
        <v>2875803.0551388874</v>
      </c>
      <c r="Q15" s="12">
        <f t="shared" si="7"/>
        <v>2919801.0843055546</v>
      </c>
      <c r="R15" s="12">
        <f t="shared" si="7"/>
        <v>20749715.286249995</v>
      </c>
    </row>
    <row r="16" spans="1:18" s="17" customFormat="1" x14ac:dyDescent="0.25">
      <c r="A16" s="13">
        <v>53</v>
      </c>
      <c r="B16" s="14" t="s">
        <v>547</v>
      </c>
      <c r="C16" s="28">
        <v>41121030053</v>
      </c>
      <c r="D16" s="13">
        <v>53</v>
      </c>
      <c r="E16" s="14" t="s">
        <v>29</v>
      </c>
      <c r="F16" s="15">
        <v>2057859.3849999998</v>
      </c>
      <c r="G16" s="15">
        <v>948641.93666666665</v>
      </c>
      <c r="H16" s="15">
        <v>754783.29</v>
      </c>
      <c r="I16" s="15">
        <v>1904125.5399999998</v>
      </c>
      <c r="J16" s="15">
        <v>1355799.2850000001</v>
      </c>
      <c r="K16" s="15">
        <v>1373518.15</v>
      </c>
      <c r="L16" s="15">
        <v>471377.79249999998</v>
      </c>
      <c r="M16" s="15">
        <v>3571274.0949999997</v>
      </c>
      <c r="N16" s="15">
        <v>1380870.9933333336</v>
      </c>
      <c r="O16" s="15">
        <v>1135860.6793055539</v>
      </c>
      <c r="P16" s="15">
        <v>2875803.0551388874</v>
      </c>
      <c r="Q16" s="15">
        <v>2919801.0843055546</v>
      </c>
      <c r="R16" s="15">
        <f>SUM(F16:Q16)</f>
        <v>20749715.286249995</v>
      </c>
    </row>
    <row r="17" spans="1:18" s="17" customFormat="1" x14ac:dyDescent="0.25">
      <c r="A17" s="13"/>
      <c r="B17" s="11"/>
      <c r="C17" s="49"/>
      <c r="D17" s="13"/>
      <c r="E17" s="11" t="s">
        <v>30</v>
      </c>
      <c r="F17" s="12">
        <f t="shared" ref="F17:R17" si="8">SUM(F18:F19)</f>
        <v>41085741.513333328</v>
      </c>
      <c r="G17" s="12">
        <f t="shared" si="8"/>
        <v>40960896.936666667</v>
      </c>
      <c r="H17" s="12">
        <f t="shared" si="8"/>
        <v>26524773.774999999</v>
      </c>
      <c r="I17" s="12">
        <f t="shared" si="8"/>
        <v>29718649.005000003</v>
      </c>
      <c r="J17" s="12">
        <f t="shared" si="8"/>
        <v>30244649.5</v>
      </c>
      <c r="K17" s="12">
        <f t="shared" si="8"/>
        <v>27658243.945</v>
      </c>
      <c r="L17" s="12">
        <f t="shared" si="8"/>
        <v>44731767.150000006</v>
      </c>
      <c r="M17" s="12">
        <f t="shared" si="8"/>
        <v>33665720.186000004</v>
      </c>
      <c r="N17" s="12">
        <f t="shared" si="8"/>
        <v>26914043.015999999</v>
      </c>
      <c r="O17" s="12">
        <f t="shared" si="8"/>
        <v>28906504.248999998</v>
      </c>
      <c r="P17" s="12">
        <f t="shared" si="8"/>
        <v>36210277.363333337</v>
      </c>
      <c r="Q17" s="12">
        <f t="shared" si="8"/>
        <v>34105155.660000004</v>
      </c>
      <c r="R17" s="12">
        <f t="shared" si="8"/>
        <v>400726422.29933333</v>
      </c>
    </row>
    <row r="18" spans="1:18" s="17" customFormat="1" x14ac:dyDescent="0.25">
      <c r="A18" s="13">
        <v>52</v>
      </c>
      <c r="B18" s="14" t="s">
        <v>31</v>
      </c>
      <c r="C18" s="28">
        <v>41121040052</v>
      </c>
      <c r="D18" s="13">
        <v>52</v>
      </c>
      <c r="E18" s="14" t="s">
        <v>32</v>
      </c>
      <c r="F18" s="15">
        <v>41085741.513333328</v>
      </c>
      <c r="G18" s="15">
        <v>40960896.936666667</v>
      </c>
      <c r="H18" s="15">
        <v>26524773.774999999</v>
      </c>
      <c r="I18" s="15">
        <v>29718649.005000003</v>
      </c>
      <c r="J18" s="15">
        <v>30244649.5</v>
      </c>
      <c r="K18" s="15">
        <v>27658243.945</v>
      </c>
      <c r="L18" s="15">
        <v>44731767.150000006</v>
      </c>
      <c r="M18" s="15">
        <v>33665720.186000004</v>
      </c>
      <c r="N18" s="15">
        <v>26914043.015999999</v>
      </c>
      <c r="O18" s="15">
        <v>28906504.248999998</v>
      </c>
      <c r="P18" s="15">
        <v>36210277.363333337</v>
      </c>
      <c r="Q18" s="15">
        <v>34105155.660000004</v>
      </c>
      <c r="R18" s="15">
        <f>SUM(F18:Q18)</f>
        <v>400726422.29933333</v>
      </c>
    </row>
    <row r="19" spans="1:18" s="17" customFormat="1" x14ac:dyDescent="0.25">
      <c r="A19" s="13">
        <v>315</v>
      </c>
      <c r="B19" s="14" t="s">
        <v>33</v>
      </c>
      <c r="C19" s="28">
        <v>41121040315</v>
      </c>
      <c r="D19" s="13">
        <v>315</v>
      </c>
      <c r="E19" s="14" t="s">
        <v>34</v>
      </c>
      <c r="F19" s="15">
        <v>0</v>
      </c>
      <c r="G19" s="15">
        <v>0</v>
      </c>
      <c r="H19" s="15">
        <v>0</v>
      </c>
      <c r="I19" s="15">
        <v>0</v>
      </c>
      <c r="J19" s="15">
        <v>0</v>
      </c>
      <c r="K19" s="15">
        <v>0</v>
      </c>
      <c r="L19" s="15">
        <v>0</v>
      </c>
      <c r="M19" s="15">
        <v>0</v>
      </c>
      <c r="N19" s="15">
        <v>0</v>
      </c>
      <c r="O19" s="15">
        <v>0</v>
      </c>
      <c r="P19" s="15">
        <v>0</v>
      </c>
      <c r="Q19" s="15">
        <v>0</v>
      </c>
      <c r="R19" s="15">
        <f>SUM(F19:Q19)</f>
        <v>0</v>
      </c>
    </row>
    <row r="20" spans="1:18" s="17" customFormat="1" x14ac:dyDescent="0.25">
      <c r="A20" s="16"/>
      <c r="B20" s="9"/>
      <c r="C20" s="48"/>
      <c r="D20" s="16"/>
      <c r="E20" s="9" t="s">
        <v>35</v>
      </c>
      <c r="F20" s="10">
        <f>+F21+F23+F25</f>
        <v>3120189.0316666663</v>
      </c>
      <c r="G20" s="10">
        <f t="shared" ref="G20:R20" si="9">+G21+G23+G25</f>
        <v>2517616.145</v>
      </c>
      <c r="H20" s="10">
        <f t="shared" si="9"/>
        <v>1325812.75</v>
      </c>
      <c r="I20" s="10">
        <f t="shared" si="9"/>
        <v>340481.26500000001</v>
      </c>
      <c r="J20" s="10">
        <f t="shared" si="9"/>
        <v>1020660.415</v>
      </c>
      <c r="K20" s="10">
        <f t="shared" si="9"/>
        <v>306967.815</v>
      </c>
      <c r="L20" s="10">
        <f t="shared" si="9"/>
        <v>350919.4</v>
      </c>
      <c r="M20" s="10">
        <f t="shared" si="9"/>
        <v>252520.36499999999</v>
      </c>
      <c r="N20" s="10">
        <f t="shared" si="9"/>
        <v>436101.16</v>
      </c>
      <c r="O20" s="10">
        <f t="shared" si="9"/>
        <v>535033.85000000009</v>
      </c>
      <c r="P20" s="10">
        <f t="shared" si="9"/>
        <v>693521.22083333344</v>
      </c>
      <c r="Q20" s="10">
        <f t="shared" si="9"/>
        <v>927559.44041666668</v>
      </c>
      <c r="R20" s="10">
        <f t="shared" si="9"/>
        <v>11827382.857916664</v>
      </c>
    </row>
    <row r="21" spans="1:18" s="17" customFormat="1" x14ac:dyDescent="0.25">
      <c r="A21" s="16"/>
      <c r="B21" s="11"/>
      <c r="C21" s="49"/>
      <c r="D21" s="16"/>
      <c r="E21" s="11" t="s">
        <v>36</v>
      </c>
      <c r="F21" s="12">
        <f t="shared" ref="F21:R21" si="10">+F22</f>
        <v>0</v>
      </c>
      <c r="G21" s="12">
        <f t="shared" si="10"/>
        <v>0</v>
      </c>
      <c r="H21" s="12">
        <f t="shared" si="10"/>
        <v>0</v>
      </c>
      <c r="I21" s="12">
        <f t="shared" si="10"/>
        <v>0</v>
      </c>
      <c r="J21" s="12">
        <f t="shared" si="10"/>
        <v>0</v>
      </c>
      <c r="K21" s="12">
        <f t="shared" si="10"/>
        <v>0</v>
      </c>
      <c r="L21" s="12">
        <f t="shared" si="10"/>
        <v>0</v>
      </c>
      <c r="M21" s="12">
        <f t="shared" si="10"/>
        <v>0</v>
      </c>
      <c r="N21" s="12">
        <f t="shared" si="10"/>
        <v>0</v>
      </c>
      <c r="O21" s="12">
        <f t="shared" si="10"/>
        <v>0</v>
      </c>
      <c r="P21" s="12">
        <f t="shared" si="10"/>
        <v>0</v>
      </c>
      <c r="Q21" s="12">
        <f t="shared" si="10"/>
        <v>0</v>
      </c>
      <c r="R21" s="12">
        <f t="shared" si="10"/>
        <v>0</v>
      </c>
    </row>
    <row r="22" spans="1:18" s="17" customFormat="1" x14ac:dyDescent="0.25">
      <c r="A22" s="13">
        <v>101</v>
      </c>
      <c r="B22" s="14" t="s">
        <v>548</v>
      </c>
      <c r="C22" s="28">
        <v>41131020101</v>
      </c>
      <c r="D22" s="13">
        <v>101</v>
      </c>
      <c r="E22" s="14" t="s">
        <v>37</v>
      </c>
      <c r="F22" s="15">
        <v>0</v>
      </c>
      <c r="G22" s="15">
        <v>0</v>
      </c>
      <c r="H22" s="15">
        <v>0</v>
      </c>
      <c r="I22" s="15">
        <v>0</v>
      </c>
      <c r="J22" s="15">
        <v>0</v>
      </c>
      <c r="K22" s="15">
        <v>0</v>
      </c>
      <c r="L22" s="15">
        <v>0</v>
      </c>
      <c r="M22" s="15">
        <v>0</v>
      </c>
      <c r="N22" s="15">
        <v>0</v>
      </c>
      <c r="O22" s="15">
        <v>0</v>
      </c>
      <c r="P22" s="15">
        <v>0</v>
      </c>
      <c r="Q22" s="15">
        <v>0</v>
      </c>
      <c r="R22" s="15">
        <f>SUM(F22:Q22)</f>
        <v>0</v>
      </c>
    </row>
    <row r="23" spans="1:18" s="17" customFormat="1" x14ac:dyDescent="0.25">
      <c r="A23" s="13"/>
      <c r="B23" s="11"/>
      <c r="C23" s="49"/>
      <c r="D23" s="13"/>
      <c r="E23" s="11" t="s">
        <v>38</v>
      </c>
      <c r="F23" s="12">
        <f t="shared" ref="F23:R23" si="11">SUM(F24:F24)</f>
        <v>0</v>
      </c>
      <c r="G23" s="12">
        <f t="shared" si="11"/>
        <v>0</v>
      </c>
      <c r="H23" s="12">
        <f t="shared" si="11"/>
        <v>0</v>
      </c>
      <c r="I23" s="12">
        <f t="shared" si="11"/>
        <v>0</v>
      </c>
      <c r="J23" s="12">
        <f t="shared" si="11"/>
        <v>0</v>
      </c>
      <c r="K23" s="12">
        <f t="shared" si="11"/>
        <v>0</v>
      </c>
      <c r="L23" s="12">
        <f t="shared" si="11"/>
        <v>0</v>
      </c>
      <c r="M23" s="12">
        <f t="shared" si="11"/>
        <v>0</v>
      </c>
      <c r="N23" s="12">
        <f t="shared" si="11"/>
        <v>0</v>
      </c>
      <c r="O23" s="12">
        <f t="shared" si="11"/>
        <v>0</v>
      </c>
      <c r="P23" s="12">
        <f t="shared" si="11"/>
        <v>0</v>
      </c>
      <c r="Q23" s="12">
        <f t="shared" si="11"/>
        <v>0</v>
      </c>
      <c r="R23" s="12">
        <f t="shared" si="11"/>
        <v>0</v>
      </c>
    </row>
    <row r="24" spans="1:18" s="17" customFormat="1" x14ac:dyDescent="0.25">
      <c r="A24" s="13">
        <v>54</v>
      </c>
      <c r="B24" s="14" t="s">
        <v>549</v>
      </c>
      <c r="C24" s="28">
        <v>41131040054</v>
      </c>
      <c r="D24" s="13">
        <v>54</v>
      </c>
      <c r="E24" s="14" t="s">
        <v>39</v>
      </c>
      <c r="F24" s="15">
        <v>0</v>
      </c>
      <c r="G24" s="15">
        <v>0</v>
      </c>
      <c r="H24" s="15">
        <v>0</v>
      </c>
      <c r="I24" s="15">
        <v>0</v>
      </c>
      <c r="J24" s="15">
        <v>0</v>
      </c>
      <c r="K24" s="15">
        <v>0</v>
      </c>
      <c r="L24" s="15">
        <v>0</v>
      </c>
      <c r="M24" s="15">
        <v>0</v>
      </c>
      <c r="N24" s="15">
        <v>0</v>
      </c>
      <c r="O24" s="15">
        <v>0</v>
      </c>
      <c r="P24" s="15">
        <v>0</v>
      </c>
      <c r="Q24" s="15">
        <v>0</v>
      </c>
      <c r="R24" s="15">
        <f>SUM(F24:Q24)</f>
        <v>0</v>
      </c>
    </row>
    <row r="25" spans="1:18" s="17" customFormat="1" x14ac:dyDescent="0.25">
      <c r="A25" s="13"/>
      <c r="B25" s="11"/>
      <c r="C25" s="49"/>
      <c r="D25" s="13"/>
      <c r="E25" s="11" t="s">
        <v>40</v>
      </c>
      <c r="F25" s="12">
        <f t="shared" ref="F25:R25" si="12">SUM(F26:F26)</f>
        <v>3120189.0316666663</v>
      </c>
      <c r="G25" s="12">
        <f t="shared" si="12"/>
        <v>2517616.145</v>
      </c>
      <c r="H25" s="12">
        <f t="shared" si="12"/>
        <v>1325812.75</v>
      </c>
      <c r="I25" s="12">
        <f t="shared" si="12"/>
        <v>340481.26500000001</v>
      </c>
      <c r="J25" s="12">
        <f t="shared" si="12"/>
        <v>1020660.415</v>
      </c>
      <c r="K25" s="12">
        <f t="shared" si="12"/>
        <v>306967.815</v>
      </c>
      <c r="L25" s="12">
        <f t="shared" si="12"/>
        <v>350919.4</v>
      </c>
      <c r="M25" s="12">
        <f t="shared" si="12"/>
        <v>252520.36499999999</v>
      </c>
      <c r="N25" s="12">
        <f t="shared" si="12"/>
        <v>436101.16</v>
      </c>
      <c r="O25" s="12">
        <f t="shared" si="12"/>
        <v>535033.85000000009</v>
      </c>
      <c r="P25" s="12">
        <f t="shared" si="12"/>
        <v>693521.22083333344</v>
      </c>
      <c r="Q25" s="12">
        <f t="shared" si="12"/>
        <v>927559.44041666668</v>
      </c>
      <c r="R25" s="12">
        <f t="shared" si="12"/>
        <v>11827382.857916664</v>
      </c>
    </row>
    <row r="26" spans="1:18" s="17" customFormat="1" x14ac:dyDescent="0.25">
      <c r="A26" s="13">
        <v>2</v>
      </c>
      <c r="B26" s="14" t="s">
        <v>41</v>
      </c>
      <c r="C26" s="28">
        <v>41131050002</v>
      </c>
      <c r="D26" s="13">
        <v>2</v>
      </c>
      <c r="E26" s="14" t="s">
        <v>42</v>
      </c>
      <c r="F26" s="15">
        <v>3120189.0316666663</v>
      </c>
      <c r="G26" s="15">
        <v>2517616.145</v>
      </c>
      <c r="H26" s="15">
        <v>1325812.75</v>
      </c>
      <c r="I26" s="15">
        <v>340481.26500000001</v>
      </c>
      <c r="J26" s="15">
        <v>1020660.415</v>
      </c>
      <c r="K26" s="15">
        <v>306967.815</v>
      </c>
      <c r="L26" s="15">
        <v>350919.4</v>
      </c>
      <c r="M26" s="15">
        <v>252520.36499999999</v>
      </c>
      <c r="N26" s="15">
        <v>436101.16</v>
      </c>
      <c r="O26" s="15">
        <v>535033.85000000009</v>
      </c>
      <c r="P26" s="15">
        <v>693521.22083333344</v>
      </c>
      <c r="Q26" s="15">
        <v>927559.44041666668</v>
      </c>
      <c r="R26" s="15">
        <f>SUM(F26:Q26)</f>
        <v>11827382.857916664</v>
      </c>
    </row>
    <row r="27" spans="1:18" s="17" customFormat="1" x14ac:dyDescent="0.25">
      <c r="A27" s="16"/>
      <c r="B27" s="9"/>
      <c r="C27" s="48"/>
      <c r="D27" s="16"/>
      <c r="E27" s="9" t="s">
        <v>43</v>
      </c>
      <c r="F27" s="10">
        <f t="shared" ref="F27:R28" si="13">+F28</f>
        <v>0</v>
      </c>
      <c r="G27" s="10">
        <f t="shared" si="13"/>
        <v>0</v>
      </c>
      <c r="H27" s="10">
        <f t="shared" si="13"/>
        <v>0</v>
      </c>
      <c r="I27" s="10">
        <f t="shared" si="13"/>
        <v>0</v>
      </c>
      <c r="J27" s="10">
        <f t="shared" si="13"/>
        <v>0</v>
      </c>
      <c r="K27" s="10">
        <f t="shared" si="13"/>
        <v>0</v>
      </c>
      <c r="L27" s="10">
        <f t="shared" si="13"/>
        <v>0</v>
      </c>
      <c r="M27" s="10">
        <f t="shared" si="13"/>
        <v>0</v>
      </c>
      <c r="N27" s="10">
        <f t="shared" si="13"/>
        <v>0</v>
      </c>
      <c r="O27" s="10">
        <f t="shared" si="13"/>
        <v>0</v>
      </c>
      <c r="P27" s="10">
        <f t="shared" si="13"/>
        <v>0</v>
      </c>
      <c r="Q27" s="10">
        <f t="shared" si="13"/>
        <v>0</v>
      </c>
      <c r="R27" s="10">
        <f t="shared" si="13"/>
        <v>0</v>
      </c>
    </row>
    <row r="28" spans="1:18" s="17" customFormat="1" x14ac:dyDescent="0.25">
      <c r="A28" s="16"/>
      <c r="B28" s="11"/>
      <c r="C28" s="49"/>
      <c r="D28" s="16"/>
      <c r="E28" s="11" t="s">
        <v>43</v>
      </c>
      <c r="F28" s="12">
        <f t="shared" si="13"/>
        <v>0</v>
      </c>
      <c r="G28" s="12">
        <f t="shared" si="13"/>
        <v>0</v>
      </c>
      <c r="H28" s="12">
        <f t="shared" si="13"/>
        <v>0</v>
      </c>
      <c r="I28" s="12">
        <f t="shared" si="13"/>
        <v>0</v>
      </c>
      <c r="J28" s="12">
        <f t="shared" si="13"/>
        <v>0</v>
      </c>
      <c r="K28" s="12">
        <f t="shared" si="13"/>
        <v>0</v>
      </c>
      <c r="L28" s="12">
        <f t="shared" si="13"/>
        <v>0</v>
      </c>
      <c r="M28" s="12">
        <f t="shared" si="13"/>
        <v>0</v>
      </c>
      <c r="N28" s="12">
        <f t="shared" si="13"/>
        <v>0</v>
      </c>
      <c r="O28" s="12">
        <f t="shared" si="13"/>
        <v>0</v>
      </c>
      <c r="P28" s="12">
        <f t="shared" si="13"/>
        <v>0</v>
      </c>
      <c r="Q28" s="12">
        <f t="shared" si="13"/>
        <v>0</v>
      </c>
      <c r="R28" s="12">
        <f t="shared" si="13"/>
        <v>0</v>
      </c>
    </row>
    <row r="29" spans="1:18" s="17" customFormat="1" x14ac:dyDescent="0.25">
      <c r="A29" s="13">
        <v>151</v>
      </c>
      <c r="B29" s="14"/>
      <c r="C29" s="28"/>
      <c r="D29" s="13">
        <v>151</v>
      </c>
      <c r="E29" s="14" t="s">
        <v>43</v>
      </c>
      <c r="F29" s="15">
        <v>0</v>
      </c>
      <c r="G29" s="15">
        <v>0</v>
      </c>
      <c r="H29" s="15">
        <v>0</v>
      </c>
      <c r="I29" s="15">
        <v>0</v>
      </c>
      <c r="J29" s="15">
        <v>0</v>
      </c>
      <c r="K29" s="15">
        <v>0</v>
      </c>
      <c r="L29" s="15">
        <v>0</v>
      </c>
      <c r="M29" s="15">
        <v>0</v>
      </c>
      <c r="N29" s="15">
        <v>0</v>
      </c>
      <c r="O29" s="15">
        <v>0</v>
      </c>
      <c r="P29" s="15">
        <v>0</v>
      </c>
      <c r="Q29" s="15">
        <v>0</v>
      </c>
      <c r="R29" s="15">
        <f>SUM(F29:Q29)</f>
        <v>0</v>
      </c>
    </row>
    <row r="30" spans="1:18" s="17" customFormat="1" x14ac:dyDescent="0.25">
      <c r="A30" s="13"/>
      <c r="B30" s="9"/>
      <c r="C30" s="48"/>
      <c r="D30" s="13"/>
      <c r="E30" s="9" t="s">
        <v>44</v>
      </c>
      <c r="F30" s="10">
        <f t="shared" ref="F30:R31" si="14">+F31</f>
        <v>0</v>
      </c>
      <c r="G30" s="10">
        <f t="shared" si="14"/>
        <v>0</v>
      </c>
      <c r="H30" s="10">
        <f t="shared" si="14"/>
        <v>0</v>
      </c>
      <c r="I30" s="10">
        <f t="shared" si="14"/>
        <v>0</v>
      </c>
      <c r="J30" s="10">
        <f t="shared" si="14"/>
        <v>0</v>
      </c>
      <c r="K30" s="10">
        <f t="shared" si="14"/>
        <v>0</v>
      </c>
      <c r="L30" s="10">
        <f t="shared" si="14"/>
        <v>0</v>
      </c>
      <c r="M30" s="10">
        <f t="shared" si="14"/>
        <v>0</v>
      </c>
      <c r="N30" s="10">
        <f t="shared" si="14"/>
        <v>0</v>
      </c>
      <c r="O30" s="10">
        <f t="shared" si="14"/>
        <v>0</v>
      </c>
      <c r="P30" s="10">
        <f t="shared" si="14"/>
        <v>0</v>
      </c>
      <c r="Q30" s="10">
        <f t="shared" si="14"/>
        <v>0</v>
      </c>
      <c r="R30" s="10">
        <f t="shared" si="14"/>
        <v>0</v>
      </c>
    </row>
    <row r="31" spans="1:18" s="17" customFormat="1" x14ac:dyDescent="0.25">
      <c r="A31" s="13"/>
      <c r="B31" s="11"/>
      <c r="C31" s="49"/>
      <c r="D31" s="13"/>
      <c r="E31" s="11" t="s">
        <v>44</v>
      </c>
      <c r="F31" s="12">
        <f t="shared" si="14"/>
        <v>0</v>
      </c>
      <c r="G31" s="12">
        <f t="shared" si="14"/>
        <v>0</v>
      </c>
      <c r="H31" s="12">
        <f t="shared" si="14"/>
        <v>0</v>
      </c>
      <c r="I31" s="12">
        <f t="shared" si="14"/>
        <v>0</v>
      </c>
      <c r="J31" s="12">
        <f t="shared" si="14"/>
        <v>0</v>
      </c>
      <c r="K31" s="12">
        <f t="shared" si="14"/>
        <v>0</v>
      </c>
      <c r="L31" s="12">
        <f t="shared" si="14"/>
        <v>0</v>
      </c>
      <c r="M31" s="12">
        <f t="shared" si="14"/>
        <v>0</v>
      </c>
      <c r="N31" s="12">
        <f t="shared" si="14"/>
        <v>0</v>
      </c>
      <c r="O31" s="12">
        <f t="shared" si="14"/>
        <v>0</v>
      </c>
      <c r="P31" s="12">
        <f t="shared" si="14"/>
        <v>0</v>
      </c>
      <c r="Q31" s="12">
        <f t="shared" si="14"/>
        <v>0</v>
      </c>
      <c r="R31" s="12">
        <f t="shared" si="14"/>
        <v>0</v>
      </c>
    </row>
    <row r="32" spans="1:18" s="17" customFormat="1" x14ac:dyDescent="0.25">
      <c r="A32" s="13">
        <v>201</v>
      </c>
      <c r="B32" s="14"/>
      <c r="C32" s="28"/>
      <c r="D32" s="13">
        <v>201</v>
      </c>
      <c r="E32" s="14" t="s">
        <v>44</v>
      </c>
      <c r="F32" s="15">
        <v>0</v>
      </c>
      <c r="G32" s="15">
        <v>0</v>
      </c>
      <c r="H32" s="15">
        <v>0</v>
      </c>
      <c r="I32" s="15">
        <v>0</v>
      </c>
      <c r="J32" s="15">
        <v>0</v>
      </c>
      <c r="K32" s="15">
        <v>0</v>
      </c>
      <c r="L32" s="15">
        <v>0</v>
      </c>
      <c r="M32" s="15">
        <v>0</v>
      </c>
      <c r="N32" s="15">
        <v>0</v>
      </c>
      <c r="O32" s="15">
        <v>0</v>
      </c>
      <c r="P32" s="15">
        <v>0</v>
      </c>
      <c r="Q32" s="15">
        <v>0</v>
      </c>
      <c r="R32" s="15">
        <f>SUM(F32:Q32)</f>
        <v>0</v>
      </c>
    </row>
    <row r="33" spans="1:18" s="17" customFormat="1" x14ac:dyDescent="0.25">
      <c r="A33" s="13"/>
      <c r="B33" s="9"/>
      <c r="C33" s="48"/>
      <c r="D33" s="13"/>
      <c r="E33" s="9" t="s">
        <v>45</v>
      </c>
      <c r="F33" s="10">
        <f t="shared" ref="F33:R34" si="15">+F34</f>
        <v>0</v>
      </c>
      <c r="G33" s="10">
        <f t="shared" si="15"/>
        <v>0</v>
      </c>
      <c r="H33" s="10">
        <f t="shared" si="15"/>
        <v>0</v>
      </c>
      <c r="I33" s="10">
        <f t="shared" si="15"/>
        <v>0</v>
      </c>
      <c r="J33" s="10">
        <f t="shared" si="15"/>
        <v>0</v>
      </c>
      <c r="K33" s="10">
        <f t="shared" si="15"/>
        <v>0</v>
      </c>
      <c r="L33" s="10">
        <f t="shared" si="15"/>
        <v>0</v>
      </c>
      <c r="M33" s="10">
        <f t="shared" si="15"/>
        <v>0</v>
      </c>
      <c r="N33" s="10">
        <f t="shared" si="15"/>
        <v>0</v>
      </c>
      <c r="O33" s="10">
        <f t="shared" si="15"/>
        <v>0</v>
      </c>
      <c r="P33" s="10">
        <f t="shared" si="15"/>
        <v>0</v>
      </c>
      <c r="Q33" s="10">
        <f t="shared" si="15"/>
        <v>0</v>
      </c>
      <c r="R33" s="10">
        <f t="shared" si="15"/>
        <v>0</v>
      </c>
    </row>
    <row r="34" spans="1:18" s="17" customFormat="1" x14ac:dyDescent="0.25">
      <c r="A34" s="13"/>
      <c r="B34" s="11"/>
      <c r="C34" s="49"/>
      <c r="D34" s="13"/>
      <c r="E34" s="11" t="s">
        <v>45</v>
      </c>
      <c r="F34" s="12">
        <f t="shared" si="15"/>
        <v>0</v>
      </c>
      <c r="G34" s="12">
        <f t="shared" si="15"/>
        <v>0</v>
      </c>
      <c r="H34" s="12">
        <f t="shared" si="15"/>
        <v>0</v>
      </c>
      <c r="I34" s="12">
        <f t="shared" si="15"/>
        <v>0</v>
      </c>
      <c r="J34" s="12">
        <f t="shared" si="15"/>
        <v>0</v>
      </c>
      <c r="K34" s="12">
        <f t="shared" si="15"/>
        <v>0</v>
      </c>
      <c r="L34" s="12">
        <f t="shared" si="15"/>
        <v>0</v>
      </c>
      <c r="M34" s="12">
        <f t="shared" si="15"/>
        <v>0</v>
      </c>
      <c r="N34" s="12">
        <f t="shared" si="15"/>
        <v>0</v>
      </c>
      <c r="O34" s="12">
        <f t="shared" si="15"/>
        <v>0</v>
      </c>
      <c r="P34" s="12">
        <f t="shared" si="15"/>
        <v>0</v>
      </c>
      <c r="Q34" s="12">
        <f t="shared" si="15"/>
        <v>0</v>
      </c>
      <c r="R34" s="12">
        <f t="shared" si="15"/>
        <v>0</v>
      </c>
    </row>
    <row r="35" spans="1:18" s="17" customFormat="1" x14ac:dyDescent="0.25">
      <c r="A35" s="13">
        <v>251</v>
      </c>
      <c r="B35" s="14"/>
      <c r="C35" s="28"/>
      <c r="D35" s="13">
        <v>251</v>
      </c>
      <c r="E35" s="14" t="s">
        <v>45</v>
      </c>
      <c r="F35" s="15">
        <v>0</v>
      </c>
      <c r="G35" s="15">
        <v>0</v>
      </c>
      <c r="H35" s="15">
        <v>0</v>
      </c>
      <c r="I35" s="15">
        <v>0</v>
      </c>
      <c r="J35" s="15">
        <v>0</v>
      </c>
      <c r="K35" s="15">
        <v>0</v>
      </c>
      <c r="L35" s="15">
        <v>0</v>
      </c>
      <c r="M35" s="15">
        <v>0</v>
      </c>
      <c r="N35" s="15">
        <v>0</v>
      </c>
      <c r="O35" s="15">
        <v>0</v>
      </c>
      <c r="P35" s="15">
        <v>0</v>
      </c>
      <c r="Q35" s="15">
        <v>0</v>
      </c>
      <c r="R35" s="15">
        <f>SUM(F35:Q35)</f>
        <v>0</v>
      </c>
    </row>
    <row r="36" spans="1:18" s="17" customFormat="1" x14ac:dyDescent="0.25">
      <c r="A36" s="16"/>
      <c r="B36" s="9"/>
      <c r="C36" s="48"/>
      <c r="D36" s="16"/>
      <c r="E36" s="9" t="s">
        <v>46</v>
      </c>
      <c r="F36" s="10">
        <f t="shared" ref="F36:R36" si="16">+F37+F44+F49</f>
        <v>15880362.14380962</v>
      </c>
      <c r="G36" s="10">
        <f t="shared" si="16"/>
        <v>12267952.875779293</v>
      </c>
      <c r="H36" s="10">
        <f t="shared" si="16"/>
        <v>6846962.6166666672</v>
      </c>
      <c r="I36" s="10">
        <f t="shared" si="16"/>
        <v>5894506.8899999997</v>
      </c>
      <c r="J36" s="10">
        <f t="shared" si="16"/>
        <v>6178809.5600000005</v>
      </c>
      <c r="K36" s="10">
        <f t="shared" si="16"/>
        <v>6020265.8000000007</v>
      </c>
      <c r="L36" s="10">
        <f t="shared" si="16"/>
        <v>6552709.9525000006</v>
      </c>
      <c r="M36" s="10">
        <f t="shared" si="16"/>
        <v>7134238.2850000001</v>
      </c>
      <c r="N36" s="10">
        <f t="shared" si="16"/>
        <v>6542681.6328333337</v>
      </c>
      <c r="O36" s="10">
        <f t="shared" si="16"/>
        <v>5384495.1474444447</v>
      </c>
      <c r="P36" s="10">
        <f t="shared" si="16"/>
        <v>5919032.4141388889</v>
      </c>
      <c r="Q36" s="10">
        <f t="shared" si="16"/>
        <v>12060431.849027775</v>
      </c>
      <c r="R36" s="10">
        <f t="shared" si="16"/>
        <v>96682449.167200029</v>
      </c>
    </row>
    <row r="37" spans="1:18" s="17" customFormat="1" x14ac:dyDescent="0.25">
      <c r="A37" s="16"/>
      <c r="B37" s="11"/>
      <c r="C37" s="49"/>
      <c r="D37" s="16"/>
      <c r="E37" s="11" t="s">
        <v>47</v>
      </c>
      <c r="F37" s="12">
        <f>SUM(F38:F43)</f>
        <v>8608684.4008605126</v>
      </c>
      <c r="G37" s="12">
        <f t="shared" ref="G37:R37" si="17">SUM(G38:G43)</f>
        <v>7000859.0942297941</v>
      </c>
      <c r="H37" s="12">
        <f t="shared" si="17"/>
        <v>4195927.9016666673</v>
      </c>
      <c r="I37" s="12">
        <f t="shared" si="17"/>
        <v>3371983.7399999993</v>
      </c>
      <c r="J37" s="12">
        <f t="shared" si="17"/>
        <v>3612124.8149999999</v>
      </c>
      <c r="K37" s="12">
        <f t="shared" si="17"/>
        <v>3465967.5450000004</v>
      </c>
      <c r="L37" s="12">
        <f t="shared" si="17"/>
        <v>3877280.0600000005</v>
      </c>
      <c r="M37" s="12">
        <f t="shared" si="17"/>
        <v>4401339.83</v>
      </c>
      <c r="N37" s="12">
        <f t="shared" si="17"/>
        <v>3923002.6361666666</v>
      </c>
      <c r="O37" s="12">
        <f t="shared" si="17"/>
        <v>3194993.36925</v>
      </c>
      <c r="P37" s="12">
        <f t="shared" si="17"/>
        <v>3449619.5037222221</v>
      </c>
      <c r="Q37" s="12">
        <f t="shared" si="17"/>
        <v>3385255.318472222</v>
      </c>
      <c r="R37" s="12">
        <f t="shared" si="17"/>
        <v>52487038.21436809</v>
      </c>
    </row>
    <row r="38" spans="1:18" s="17" customFormat="1" x14ac:dyDescent="0.25">
      <c r="A38" s="13">
        <v>304</v>
      </c>
      <c r="B38" s="14" t="s">
        <v>550</v>
      </c>
      <c r="C38" s="28">
        <v>41171020304</v>
      </c>
      <c r="D38" s="13">
        <v>304</v>
      </c>
      <c r="E38" s="14" t="s">
        <v>48</v>
      </c>
      <c r="F38" s="15">
        <v>387.79666666666662</v>
      </c>
      <c r="G38" s="15">
        <v>11666.235000000001</v>
      </c>
      <c r="H38" s="15">
        <v>616.41666666666663</v>
      </c>
      <c r="I38" s="15">
        <v>1502.5</v>
      </c>
      <c r="J38" s="15">
        <v>257.84499999999952</v>
      </c>
      <c r="K38" s="15">
        <v>706.84500000000025</v>
      </c>
      <c r="L38" s="15">
        <v>525.29999999999995</v>
      </c>
      <c r="M38" s="15">
        <v>859.84500000000003</v>
      </c>
      <c r="N38" s="15">
        <v>1027.21</v>
      </c>
      <c r="O38" s="15">
        <v>1093.92</v>
      </c>
      <c r="P38" s="15">
        <v>4365.9760000000006</v>
      </c>
      <c r="Q38" s="15">
        <v>774.20400000000052</v>
      </c>
      <c r="R38" s="15">
        <f t="shared" ref="R38:R43" si="18">SUM(F38:Q38)</f>
        <v>23784.093333333334</v>
      </c>
    </row>
    <row r="39" spans="1:18" s="17" customFormat="1" x14ac:dyDescent="0.25">
      <c r="A39" s="13">
        <v>307</v>
      </c>
      <c r="B39" s="14" t="s">
        <v>551</v>
      </c>
      <c r="C39" s="28">
        <v>41171020307</v>
      </c>
      <c r="D39" s="13">
        <v>307</v>
      </c>
      <c r="E39" s="14" t="s">
        <v>49</v>
      </c>
      <c r="F39" s="15">
        <v>2158.9049999999997</v>
      </c>
      <c r="G39" s="15">
        <v>1613.4</v>
      </c>
      <c r="H39" s="15">
        <v>23319.120000000003</v>
      </c>
      <c r="I39" s="15">
        <v>424.04999999999995</v>
      </c>
      <c r="J39" s="15">
        <v>880.66499999999996</v>
      </c>
      <c r="K39" s="15">
        <v>488.375</v>
      </c>
      <c r="L39" s="15">
        <v>1843.94</v>
      </c>
      <c r="M39" s="15">
        <v>1431.4499999999998</v>
      </c>
      <c r="N39" s="15">
        <v>768.22200000000043</v>
      </c>
      <c r="O39" s="15">
        <v>2550.1779999999999</v>
      </c>
      <c r="P39" s="15">
        <v>2070.8980000000001</v>
      </c>
      <c r="Q39" s="15">
        <v>8262.0010000000002</v>
      </c>
      <c r="R39" s="15">
        <f t="shared" si="18"/>
        <v>45811.203999999998</v>
      </c>
    </row>
    <row r="40" spans="1:18" s="17" customFormat="1" x14ac:dyDescent="0.25">
      <c r="A40" s="13">
        <v>309</v>
      </c>
      <c r="B40" s="14" t="s">
        <v>552</v>
      </c>
      <c r="C40" s="28">
        <v>41171020309</v>
      </c>
      <c r="D40" s="13">
        <v>309</v>
      </c>
      <c r="E40" s="14" t="s">
        <v>50</v>
      </c>
      <c r="F40" s="15">
        <v>8018513.3941938449</v>
      </c>
      <c r="G40" s="15">
        <v>5906070.7442297945</v>
      </c>
      <c r="H40" s="15">
        <v>3088008.33</v>
      </c>
      <c r="I40" s="15">
        <v>2677144.2249999996</v>
      </c>
      <c r="J40" s="15">
        <v>2715892.16</v>
      </c>
      <c r="K40" s="15">
        <v>2769283.8250000002</v>
      </c>
      <c r="L40" s="15">
        <v>2568246.9900000002</v>
      </c>
      <c r="M40" s="15">
        <v>3414725.4950000001</v>
      </c>
      <c r="N40" s="15">
        <v>2990305.145</v>
      </c>
      <c r="O40" s="15">
        <v>2315315.1658333335</v>
      </c>
      <c r="P40" s="15">
        <v>2573358.0618055556</v>
      </c>
      <c r="Q40" s="15">
        <v>2641352.2443055552</v>
      </c>
      <c r="R40" s="15">
        <f t="shared" si="18"/>
        <v>41678215.78036809</v>
      </c>
    </row>
    <row r="41" spans="1:18" s="17" customFormat="1" x14ac:dyDescent="0.25">
      <c r="A41" s="13">
        <v>313</v>
      </c>
      <c r="B41" s="14" t="s">
        <v>553</v>
      </c>
      <c r="C41" s="28">
        <v>41171020313</v>
      </c>
      <c r="D41" s="13">
        <v>313</v>
      </c>
      <c r="E41" s="14" t="s">
        <v>51</v>
      </c>
      <c r="F41" s="15">
        <v>290230.15000000002</v>
      </c>
      <c r="G41" s="15">
        <v>780627.42999999993</v>
      </c>
      <c r="H41" s="15">
        <v>803962.02</v>
      </c>
      <c r="I41" s="15">
        <v>393779.58999999997</v>
      </c>
      <c r="J41" s="15">
        <v>599003.79</v>
      </c>
      <c r="K41" s="15">
        <v>428180.08</v>
      </c>
      <c r="L41" s="15">
        <v>1028827</v>
      </c>
      <c r="M41" s="15">
        <v>691635.15500000003</v>
      </c>
      <c r="N41" s="15">
        <v>661690.50083333347</v>
      </c>
      <c r="O41" s="15">
        <v>641744.75791666657</v>
      </c>
      <c r="P41" s="15">
        <v>597735.1791666667</v>
      </c>
      <c r="Q41" s="15">
        <v>499437.48916666664</v>
      </c>
      <c r="R41" s="15">
        <f t="shared" si="18"/>
        <v>7416853.1420833347</v>
      </c>
    </row>
    <row r="42" spans="1:18" s="17" customFormat="1" x14ac:dyDescent="0.25">
      <c r="A42" s="13">
        <v>316</v>
      </c>
      <c r="B42" s="14" t="s">
        <v>554</v>
      </c>
      <c r="C42" s="28">
        <v>41171020316</v>
      </c>
      <c r="D42" s="13">
        <v>316</v>
      </c>
      <c r="E42" s="14" t="s">
        <v>52</v>
      </c>
      <c r="F42" s="15">
        <v>18609.52</v>
      </c>
      <c r="G42" s="15">
        <v>2902.96</v>
      </c>
      <c r="H42" s="15">
        <v>4137.8500000000004</v>
      </c>
      <c r="I42" s="15">
        <v>8751.4850000000006</v>
      </c>
      <c r="J42" s="15">
        <v>4955.8149999999996</v>
      </c>
      <c r="K42" s="15">
        <v>6118.58</v>
      </c>
      <c r="L42" s="15">
        <v>10851.575000000001</v>
      </c>
      <c r="M42" s="15">
        <v>40428.095000000001</v>
      </c>
      <c r="N42" s="15">
        <v>28270.683333333334</v>
      </c>
      <c r="O42" s="15">
        <v>33840.703333333331</v>
      </c>
      <c r="P42" s="15">
        <v>23752.644166666651</v>
      </c>
      <c r="Q42" s="15">
        <v>9542.5725000000002</v>
      </c>
      <c r="R42" s="15">
        <f t="shared" si="18"/>
        <v>192162.48333333334</v>
      </c>
    </row>
    <row r="43" spans="1:18" s="17" customFormat="1" x14ac:dyDescent="0.25">
      <c r="A43" s="13">
        <v>319</v>
      </c>
      <c r="B43" s="14" t="s">
        <v>555</v>
      </c>
      <c r="C43" s="28">
        <v>41171020319</v>
      </c>
      <c r="D43" s="13">
        <v>319</v>
      </c>
      <c r="E43" s="14" t="s">
        <v>53</v>
      </c>
      <c r="F43" s="15">
        <v>278784.63500000001</v>
      </c>
      <c r="G43" s="15">
        <v>297978.32500000001</v>
      </c>
      <c r="H43" s="15">
        <v>275884.16500000004</v>
      </c>
      <c r="I43" s="15">
        <v>290381.89</v>
      </c>
      <c r="J43" s="15">
        <v>291134.53999999998</v>
      </c>
      <c r="K43" s="15">
        <v>261189.84</v>
      </c>
      <c r="L43" s="15">
        <v>266985.255</v>
      </c>
      <c r="M43" s="15">
        <v>252259.78999999998</v>
      </c>
      <c r="N43" s="15">
        <v>240940.875</v>
      </c>
      <c r="O43" s="15">
        <v>200448.64416666667</v>
      </c>
      <c r="P43" s="15">
        <v>248336.74458333335</v>
      </c>
      <c r="Q43" s="15">
        <v>225886.8075</v>
      </c>
      <c r="R43" s="15">
        <f t="shared" si="18"/>
        <v>3130211.5112500004</v>
      </c>
    </row>
    <row r="44" spans="1:18" s="17" customFormat="1" x14ac:dyDescent="0.25">
      <c r="A44" s="13"/>
      <c r="B44" s="11"/>
      <c r="C44" s="49"/>
      <c r="D44" s="13"/>
      <c r="E44" s="11" t="s">
        <v>54</v>
      </c>
      <c r="F44" s="12">
        <f>SUM(F45:F48)</f>
        <v>452607.23499999999</v>
      </c>
      <c r="G44" s="12">
        <f t="shared" ref="G44:R44" si="19">SUM(G45:G48)</f>
        <v>494535.76</v>
      </c>
      <c r="H44" s="12">
        <f t="shared" si="19"/>
        <v>415597.52500000002</v>
      </c>
      <c r="I44" s="12">
        <f t="shared" si="19"/>
        <v>436173.83</v>
      </c>
      <c r="J44" s="12">
        <f t="shared" si="19"/>
        <v>445589.63500000001</v>
      </c>
      <c r="K44" s="12">
        <f t="shared" si="19"/>
        <v>385102.04000000004</v>
      </c>
      <c r="L44" s="12">
        <f t="shared" si="19"/>
        <v>402478.29500000004</v>
      </c>
      <c r="M44" s="12">
        <f t="shared" si="19"/>
        <v>440766.97499999998</v>
      </c>
      <c r="N44" s="12">
        <f t="shared" si="19"/>
        <v>375885.29499999998</v>
      </c>
      <c r="O44" s="12">
        <f t="shared" si="19"/>
        <v>333020.5429166666</v>
      </c>
      <c r="P44" s="12">
        <f t="shared" si="19"/>
        <v>337681.53249999997</v>
      </c>
      <c r="Q44" s="12">
        <f t="shared" si="19"/>
        <v>339600.76416666666</v>
      </c>
      <c r="R44" s="12">
        <f t="shared" si="19"/>
        <v>4859039.4295833334</v>
      </c>
    </row>
    <row r="45" spans="1:18" s="17" customFormat="1" x14ac:dyDescent="0.25">
      <c r="A45" s="13">
        <v>305</v>
      </c>
      <c r="B45" s="14" t="s">
        <v>556</v>
      </c>
      <c r="C45" s="28">
        <v>41171030305</v>
      </c>
      <c r="D45" s="13">
        <v>305</v>
      </c>
      <c r="E45" s="14" t="s">
        <v>55</v>
      </c>
      <c r="F45" s="15">
        <v>0</v>
      </c>
      <c r="G45" s="15">
        <v>0</v>
      </c>
      <c r="H45" s="15">
        <v>0</v>
      </c>
      <c r="I45" s="15">
        <v>0</v>
      </c>
      <c r="J45" s="15">
        <v>0</v>
      </c>
      <c r="K45" s="15">
        <v>0</v>
      </c>
      <c r="L45" s="15">
        <v>0</v>
      </c>
      <c r="M45" s="15">
        <v>0</v>
      </c>
      <c r="N45" s="15">
        <v>0</v>
      </c>
      <c r="O45" s="15">
        <v>0</v>
      </c>
      <c r="P45" s="15">
        <v>0</v>
      </c>
      <c r="Q45" s="15">
        <v>0</v>
      </c>
      <c r="R45" s="15">
        <f>SUM(F45:Q45)</f>
        <v>0</v>
      </c>
    </row>
    <row r="46" spans="1:18" s="17" customFormat="1" x14ac:dyDescent="0.25">
      <c r="A46" s="13">
        <v>310</v>
      </c>
      <c r="B46" s="14" t="s">
        <v>557</v>
      </c>
      <c r="C46" s="28">
        <v>41171030310</v>
      </c>
      <c r="D46" s="13">
        <v>310</v>
      </c>
      <c r="E46" s="14" t="s">
        <v>56</v>
      </c>
      <c r="F46" s="15">
        <v>0</v>
      </c>
      <c r="G46" s="15">
        <v>0</v>
      </c>
      <c r="H46" s="15">
        <v>0</v>
      </c>
      <c r="I46" s="15">
        <v>0</v>
      </c>
      <c r="J46" s="15">
        <v>0</v>
      </c>
      <c r="K46" s="15">
        <v>0</v>
      </c>
      <c r="L46" s="15">
        <v>0</v>
      </c>
      <c r="M46" s="15">
        <v>0</v>
      </c>
      <c r="N46" s="15">
        <v>0</v>
      </c>
      <c r="O46" s="15">
        <v>0</v>
      </c>
      <c r="P46" s="15">
        <v>0</v>
      </c>
      <c r="Q46" s="15">
        <v>0</v>
      </c>
      <c r="R46" s="15">
        <f>SUM(F46:Q46)</f>
        <v>0</v>
      </c>
    </row>
    <row r="47" spans="1:18" s="17" customFormat="1" x14ac:dyDescent="0.25">
      <c r="A47" s="13">
        <v>314</v>
      </c>
      <c r="B47" s="14" t="s">
        <v>558</v>
      </c>
      <c r="C47" s="28">
        <v>41171030314</v>
      </c>
      <c r="D47" s="13">
        <v>314</v>
      </c>
      <c r="E47" s="14" t="s">
        <v>57</v>
      </c>
      <c r="F47" s="15">
        <v>452607.23499999999</v>
      </c>
      <c r="G47" s="15">
        <v>494535.76</v>
      </c>
      <c r="H47" s="15">
        <v>415597.52500000002</v>
      </c>
      <c r="I47" s="15">
        <v>436173.83</v>
      </c>
      <c r="J47" s="15">
        <v>445589.63500000001</v>
      </c>
      <c r="K47" s="15">
        <v>385102.04000000004</v>
      </c>
      <c r="L47" s="15">
        <v>402478.29500000004</v>
      </c>
      <c r="M47" s="15">
        <v>440766.97499999998</v>
      </c>
      <c r="N47" s="15">
        <v>375885.29499999998</v>
      </c>
      <c r="O47" s="15">
        <v>333020.5429166666</v>
      </c>
      <c r="P47" s="15">
        <v>337681.53249999997</v>
      </c>
      <c r="Q47" s="15">
        <v>339600.76416666666</v>
      </c>
      <c r="R47" s="15">
        <f>SUM(F47:Q47)</f>
        <v>4859039.4295833334</v>
      </c>
    </row>
    <row r="48" spans="1:18" s="17" customFormat="1" x14ac:dyDescent="0.25">
      <c r="A48" s="18">
        <v>331</v>
      </c>
      <c r="B48" s="14"/>
      <c r="C48" s="50">
        <v>41171030331</v>
      </c>
      <c r="D48" s="18">
        <v>331</v>
      </c>
      <c r="E48" s="19" t="s">
        <v>58</v>
      </c>
      <c r="F48" s="15">
        <v>0</v>
      </c>
      <c r="G48" s="15">
        <v>0</v>
      </c>
      <c r="H48" s="15">
        <v>0</v>
      </c>
      <c r="I48" s="15">
        <v>0</v>
      </c>
      <c r="J48" s="15">
        <v>0</v>
      </c>
      <c r="K48" s="15">
        <v>0</v>
      </c>
      <c r="L48" s="15">
        <v>0</v>
      </c>
      <c r="M48" s="15">
        <v>0</v>
      </c>
      <c r="N48" s="15">
        <v>0</v>
      </c>
      <c r="O48" s="15">
        <v>0</v>
      </c>
      <c r="P48" s="15">
        <v>0</v>
      </c>
      <c r="Q48" s="15">
        <v>0</v>
      </c>
      <c r="R48" s="15"/>
    </row>
    <row r="49" spans="1:18" s="17" customFormat="1" x14ac:dyDescent="0.25">
      <c r="A49" s="13"/>
      <c r="B49" s="11"/>
      <c r="C49" s="49"/>
      <c r="D49" s="13"/>
      <c r="E49" s="11" t="s">
        <v>59</v>
      </c>
      <c r="F49" s="12">
        <f>SUM(F50:F56)</f>
        <v>6819070.5079491092</v>
      </c>
      <c r="G49" s="12">
        <f t="shared" ref="G49:R49" si="20">SUM(G50:G56)</f>
        <v>4772558.0215494987</v>
      </c>
      <c r="H49" s="12">
        <f t="shared" si="20"/>
        <v>2235437.19</v>
      </c>
      <c r="I49" s="12">
        <f t="shared" si="20"/>
        <v>2086349.32</v>
      </c>
      <c r="J49" s="12">
        <f t="shared" si="20"/>
        <v>2121095.11</v>
      </c>
      <c r="K49" s="12">
        <f t="shared" si="20"/>
        <v>2169196.2150000003</v>
      </c>
      <c r="L49" s="12">
        <f t="shared" si="20"/>
        <v>2272951.5974999997</v>
      </c>
      <c r="M49" s="12">
        <f t="shared" si="20"/>
        <v>2292131.48</v>
      </c>
      <c r="N49" s="12">
        <f t="shared" si="20"/>
        <v>2243793.7016666667</v>
      </c>
      <c r="O49" s="12">
        <f t="shared" si="20"/>
        <v>1856481.2352777782</v>
      </c>
      <c r="P49" s="12">
        <f t="shared" si="20"/>
        <v>2131731.3779166671</v>
      </c>
      <c r="Q49" s="12">
        <f t="shared" si="20"/>
        <v>8335575.7663888875</v>
      </c>
      <c r="R49" s="12">
        <f t="shared" si="20"/>
        <v>39336371.523248605</v>
      </c>
    </row>
    <row r="50" spans="1:18" s="17" customFormat="1" x14ac:dyDescent="0.25">
      <c r="A50" s="13">
        <v>301</v>
      </c>
      <c r="B50" s="14" t="s">
        <v>559</v>
      </c>
      <c r="C50" s="28">
        <v>41171040301</v>
      </c>
      <c r="D50" s="13">
        <v>301</v>
      </c>
      <c r="E50" s="14" t="s">
        <v>59</v>
      </c>
      <c r="F50" s="15">
        <v>0</v>
      </c>
      <c r="G50" s="15">
        <v>0</v>
      </c>
      <c r="H50" s="15">
        <v>0</v>
      </c>
      <c r="I50" s="15">
        <v>0</v>
      </c>
      <c r="J50" s="15">
        <v>0</v>
      </c>
      <c r="K50" s="15">
        <v>0</v>
      </c>
      <c r="L50" s="15">
        <v>0</v>
      </c>
      <c r="M50" s="15">
        <v>0</v>
      </c>
      <c r="N50" s="15">
        <v>0</v>
      </c>
      <c r="O50" s="15">
        <v>0</v>
      </c>
      <c r="P50" s="15">
        <v>0</v>
      </c>
      <c r="Q50" s="15">
        <v>0</v>
      </c>
      <c r="R50" s="15">
        <f t="shared" ref="R50:R56" si="21">SUM(F50:Q50)</f>
        <v>0</v>
      </c>
    </row>
    <row r="51" spans="1:18" s="17" customFormat="1" x14ac:dyDescent="0.25">
      <c r="A51" s="13">
        <v>303</v>
      </c>
      <c r="B51" s="14" t="s">
        <v>560</v>
      </c>
      <c r="C51" s="28">
        <v>41171040303</v>
      </c>
      <c r="D51" s="13">
        <v>303</v>
      </c>
      <c r="E51" s="14" t="s">
        <v>60</v>
      </c>
      <c r="F51" s="15">
        <v>0</v>
      </c>
      <c r="G51" s="15">
        <v>0</v>
      </c>
      <c r="H51" s="15">
        <v>0</v>
      </c>
      <c r="I51" s="15">
        <v>0</v>
      </c>
      <c r="J51" s="15">
        <v>0</v>
      </c>
      <c r="K51" s="15">
        <v>0</v>
      </c>
      <c r="L51" s="15">
        <v>0</v>
      </c>
      <c r="M51" s="15">
        <v>0</v>
      </c>
      <c r="N51" s="15">
        <v>0</v>
      </c>
      <c r="O51" s="15">
        <v>0</v>
      </c>
      <c r="P51" s="15">
        <v>0</v>
      </c>
      <c r="Q51" s="15">
        <v>0</v>
      </c>
      <c r="R51" s="15">
        <f t="shared" si="21"/>
        <v>0</v>
      </c>
    </row>
    <row r="52" spans="1:18" s="17" customFormat="1" x14ac:dyDescent="0.25">
      <c r="A52" s="13">
        <v>306</v>
      </c>
      <c r="B52" s="14" t="s">
        <v>561</v>
      </c>
      <c r="C52" s="28">
        <v>41171040306</v>
      </c>
      <c r="D52" s="13">
        <v>306</v>
      </c>
      <c r="E52" s="14" t="s">
        <v>61</v>
      </c>
      <c r="F52" s="15">
        <v>0</v>
      </c>
      <c r="G52" s="15">
        <v>0</v>
      </c>
      <c r="H52" s="15">
        <v>0</v>
      </c>
      <c r="I52" s="15">
        <v>0</v>
      </c>
      <c r="J52" s="15">
        <v>0</v>
      </c>
      <c r="K52" s="15">
        <v>0</v>
      </c>
      <c r="L52" s="15">
        <v>0</v>
      </c>
      <c r="M52" s="15">
        <v>0</v>
      </c>
      <c r="N52" s="15">
        <v>0</v>
      </c>
      <c r="O52" s="15">
        <v>0</v>
      </c>
      <c r="P52" s="15">
        <v>0</v>
      </c>
      <c r="Q52" s="15">
        <v>0</v>
      </c>
      <c r="R52" s="15">
        <f t="shared" si="21"/>
        <v>0</v>
      </c>
    </row>
    <row r="53" spans="1:18" s="17" customFormat="1" x14ac:dyDescent="0.25">
      <c r="A53" s="13">
        <v>308</v>
      </c>
      <c r="B53" s="14" t="s">
        <v>562</v>
      </c>
      <c r="C53" s="28">
        <v>41171040308</v>
      </c>
      <c r="D53" s="13">
        <v>308</v>
      </c>
      <c r="E53" s="14" t="s">
        <v>62</v>
      </c>
      <c r="F53" s="15">
        <v>6808177.5829491094</v>
      </c>
      <c r="G53" s="15">
        <v>4765468.6965494994</v>
      </c>
      <c r="H53" s="15">
        <v>2230233.645</v>
      </c>
      <c r="I53" s="15">
        <v>2082030.4450000001</v>
      </c>
      <c r="J53" s="15">
        <v>2107402.4500000002</v>
      </c>
      <c r="K53" s="15">
        <v>2165953.4900000002</v>
      </c>
      <c r="L53" s="15">
        <v>2267244.3274999997</v>
      </c>
      <c r="M53" s="15">
        <v>2286478.04</v>
      </c>
      <c r="N53" s="15">
        <v>2235748.91</v>
      </c>
      <c r="O53" s="15">
        <v>1847434.5644444448</v>
      </c>
      <c r="P53" s="15">
        <v>2124604.3254166669</v>
      </c>
      <c r="Q53" s="15">
        <v>8312294.2030555541</v>
      </c>
      <c r="R53" s="15">
        <f t="shared" si="21"/>
        <v>39233070.679915272</v>
      </c>
    </row>
    <row r="54" spans="1:18" s="17" customFormat="1" x14ac:dyDescent="0.25">
      <c r="A54" s="13">
        <v>312</v>
      </c>
      <c r="B54" s="14" t="s">
        <v>563</v>
      </c>
      <c r="C54" s="28">
        <v>41171040312</v>
      </c>
      <c r="D54" s="13">
        <v>312</v>
      </c>
      <c r="E54" s="14" t="s">
        <v>63</v>
      </c>
      <c r="F54" s="15">
        <v>4582.3</v>
      </c>
      <c r="G54" s="15">
        <v>4298.9750000000004</v>
      </c>
      <c r="H54" s="15">
        <v>4134.9400000000005</v>
      </c>
      <c r="I54" s="15">
        <v>1662.2750000000001</v>
      </c>
      <c r="J54" s="15">
        <v>8363.5299999999988</v>
      </c>
      <c r="K54" s="15">
        <v>691.66</v>
      </c>
      <c r="L54" s="15">
        <v>4577.4400000000005</v>
      </c>
      <c r="M54" s="15">
        <v>2940.7950000000001</v>
      </c>
      <c r="N54" s="15">
        <v>7211.3741666666647</v>
      </c>
      <c r="O54" s="15">
        <v>6284.6816666666655</v>
      </c>
      <c r="P54" s="15">
        <v>5662.24</v>
      </c>
      <c r="Q54" s="15">
        <v>14099.502500000001</v>
      </c>
      <c r="R54" s="15">
        <f t="shared" si="21"/>
        <v>64509.713333333333</v>
      </c>
    </row>
    <row r="55" spans="1:18" s="17" customFormat="1" x14ac:dyDescent="0.25">
      <c r="A55" s="13">
        <v>317</v>
      </c>
      <c r="B55" s="14" t="s">
        <v>564</v>
      </c>
      <c r="C55" s="28">
        <v>41171040317</v>
      </c>
      <c r="D55" s="13">
        <v>317</v>
      </c>
      <c r="E55" s="14" t="s">
        <v>64</v>
      </c>
      <c r="F55" s="15">
        <v>0</v>
      </c>
      <c r="G55" s="15">
        <v>0</v>
      </c>
      <c r="H55" s="15">
        <v>0</v>
      </c>
      <c r="I55" s="15">
        <v>0</v>
      </c>
      <c r="J55" s="15">
        <v>0</v>
      </c>
      <c r="K55" s="15">
        <v>0</v>
      </c>
      <c r="L55" s="15">
        <v>0</v>
      </c>
      <c r="M55" s="15">
        <v>0</v>
      </c>
      <c r="N55" s="15">
        <v>0</v>
      </c>
      <c r="O55" s="15">
        <v>0</v>
      </c>
      <c r="P55" s="15">
        <v>0</v>
      </c>
      <c r="Q55" s="15">
        <v>0</v>
      </c>
      <c r="R55" s="15">
        <f t="shared" si="21"/>
        <v>0</v>
      </c>
    </row>
    <row r="56" spans="1:18" s="17" customFormat="1" x14ac:dyDescent="0.25">
      <c r="A56" s="13">
        <v>318</v>
      </c>
      <c r="B56" s="14" t="s">
        <v>565</v>
      </c>
      <c r="C56" s="28">
        <v>41171040318</v>
      </c>
      <c r="D56" s="13">
        <v>318</v>
      </c>
      <c r="E56" s="14" t="s">
        <v>65</v>
      </c>
      <c r="F56" s="15">
        <v>6310.625</v>
      </c>
      <c r="G56" s="15">
        <v>2790.35</v>
      </c>
      <c r="H56" s="15">
        <v>1068.6049999999998</v>
      </c>
      <c r="I56" s="15">
        <v>2656.6000000000004</v>
      </c>
      <c r="J56" s="15">
        <v>5329.13</v>
      </c>
      <c r="K56" s="15">
        <v>2551.0649999999996</v>
      </c>
      <c r="L56" s="15">
        <v>1129.83</v>
      </c>
      <c r="M56" s="15">
        <v>2712.645</v>
      </c>
      <c r="N56" s="15">
        <v>833.41750000000002</v>
      </c>
      <c r="O56" s="15">
        <v>2761.9891666666654</v>
      </c>
      <c r="P56" s="15">
        <v>1464.8125</v>
      </c>
      <c r="Q56" s="15">
        <v>9182.0608333333348</v>
      </c>
      <c r="R56" s="15">
        <f t="shared" si="21"/>
        <v>38791.130000000005</v>
      </c>
    </row>
    <row r="57" spans="1:18" s="17" customFormat="1" x14ac:dyDescent="0.25">
      <c r="A57" s="16"/>
      <c r="B57" s="9"/>
      <c r="C57" s="48"/>
      <c r="D57" s="16"/>
      <c r="E57" s="9" t="s">
        <v>66</v>
      </c>
      <c r="F57" s="10">
        <f t="shared" ref="F57:R58" si="22">+F58</f>
        <v>0</v>
      </c>
      <c r="G57" s="10">
        <f t="shared" si="22"/>
        <v>0</v>
      </c>
      <c r="H57" s="10">
        <f t="shared" si="22"/>
        <v>0</v>
      </c>
      <c r="I57" s="10">
        <f t="shared" si="22"/>
        <v>0</v>
      </c>
      <c r="J57" s="10">
        <f t="shared" si="22"/>
        <v>0</v>
      </c>
      <c r="K57" s="10">
        <f t="shared" si="22"/>
        <v>0</v>
      </c>
      <c r="L57" s="10">
        <f t="shared" si="22"/>
        <v>0</v>
      </c>
      <c r="M57" s="10">
        <f t="shared" si="22"/>
        <v>0</v>
      </c>
      <c r="N57" s="10">
        <f t="shared" si="22"/>
        <v>0</v>
      </c>
      <c r="O57" s="10">
        <f t="shared" si="22"/>
        <v>0</v>
      </c>
      <c r="P57" s="10">
        <f t="shared" si="22"/>
        <v>0</v>
      </c>
      <c r="Q57" s="10">
        <f t="shared" si="22"/>
        <v>0</v>
      </c>
      <c r="R57" s="10">
        <f t="shared" si="22"/>
        <v>0</v>
      </c>
    </row>
    <row r="58" spans="1:18" s="17" customFormat="1" x14ac:dyDescent="0.25">
      <c r="A58" s="16"/>
      <c r="B58" s="11"/>
      <c r="C58" s="49"/>
      <c r="D58" s="16"/>
      <c r="E58" s="11" t="s">
        <v>66</v>
      </c>
      <c r="F58" s="12">
        <f t="shared" si="22"/>
        <v>0</v>
      </c>
      <c r="G58" s="12">
        <f t="shared" si="22"/>
        <v>0</v>
      </c>
      <c r="H58" s="12">
        <f t="shared" si="22"/>
        <v>0</v>
      </c>
      <c r="I58" s="12">
        <f t="shared" si="22"/>
        <v>0</v>
      </c>
      <c r="J58" s="12">
        <f t="shared" si="22"/>
        <v>0</v>
      </c>
      <c r="K58" s="12">
        <f t="shared" si="22"/>
        <v>0</v>
      </c>
      <c r="L58" s="12">
        <f t="shared" si="22"/>
        <v>0</v>
      </c>
      <c r="M58" s="12">
        <f t="shared" si="22"/>
        <v>0</v>
      </c>
      <c r="N58" s="12">
        <f t="shared" si="22"/>
        <v>0</v>
      </c>
      <c r="O58" s="12">
        <f t="shared" si="22"/>
        <v>0</v>
      </c>
      <c r="P58" s="12">
        <f t="shared" si="22"/>
        <v>0</v>
      </c>
      <c r="Q58" s="12">
        <f t="shared" si="22"/>
        <v>0</v>
      </c>
      <c r="R58" s="12">
        <f t="shared" si="22"/>
        <v>0</v>
      </c>
    </row>
    <row r="59" spans="1:18" s="17" customFormat="1" x14ac:dyDescent="0.25">
      <c r="A59" s="13">
        <v>400</v>
      </c>
      <c r="B59" s="14" t="s">
        <v>566</v>
      </c>
      <c r="C59" s="28">
        <v>41191020400</v>
      </c>
      <c r="D59" s="13">
        <v>400</v>
      </c>
      <c r="E59" s="14" t="s">
        <v>66</v>
      </c>
      <c r="F59" s="15">
        <v>0</v>
      </c>
      <c r="G59" s="15">
        <v>0</v>
      </c>
      <c r="H59" s="15">
        <v>0</v>
      </c>
      <c r="I59" s="15">
        <v>0</v>
      </c>
      <c r="J59" s="15">
        <v>0</v>
      </c>
      <c r="K59" s="15">
        <v>0</v>
      </c>
      <c r="L59" s="15">
        <v>0</v>
      </c>
      <c r="M59" s="15">
        <v>0</v>
      </c>
      <c r="N59" s="15">
        <v>0</v>
      </c>
      <c r="O59" s="15">
        <v>0</v>
      </c>
      <c r="P59" s="15">
        <v>0</v>
      </c>
      <c r="Q59" s="15">
        <v>0</v>
      </c>
      <c r="R59" s="15">
        <f>SUM(F59:Q59)</f>
        <v>0</v>
      </c>
    </row>
    <row r="60" spans="1:18" s="17" customFormat="1" x14ac:dyDescent="0.25">
      <c r="A60" s="16"/>
      <c r="B60" s="9"/>
      <c r="C60" s="48"/>
      <c r="D60" s="16"/>
      <c r="E60" s="9" t="s">
        <v>67</v>
      </c>
      <c r="F60" s="10">
        <f t="shared" ref="F60:R61" si="23">+F61</f>
        <v>0</v>
      </c>
      <c r="G60" s="10">
        <f t="shared" si="23"/>
        <v>0</v>
      </c>
      <c r="H60" s="10">
        <f t="shared" si="23"/>
        <v>0</v>
      </c>
      <c r="I60" s="10">
        <f t="shared" si="23"/>
        <v>0</v>
      </c>
      <c r="J60" s="10">
        <f t="shared" si="23"/>
        <v>0</v>
      </c>
      <c r="K60" s="10">
        <f t="shared" si="23"/>
        <v>0</v>
      </c>
      <c r="L60" s="10">
        <f t="shared" si="23"/>
        <v>0</v>
      </c>
      <c r="M60" s="10">
        <f t="shared" si="23"/>
        <v>0</v>
      </c>
      <c r="N60" s="10">
        <f t="shared" si="23"/>
        <v>0</v>
      </c>
      <c r="O60" s="10">
        <f t="shared" si="23"/>
        <v>0</v>
      </c>
      <c r="P60" s="10">
        <f t="shared" si="23"/>
        <v>0</v>
      </c>
      <c r="Q60" s="10">
        <f t="shared" si="23"/>
        <v>0</v>
      </c>
      <c r="R60" s="10">
        <f t="shared" si="23"/>
        <v>0</v>
      </c>
    </row>
    <row r="61" spans="1:18" s="17" customFormat="1" x14ac:dyDescent="0.25">
      <c r="A61" s="16"/>
      <c r="B61" s="11"/>
      <c r="C61" s="49"/>
      <c r="D61" s="16"/>
      <c r="E61" s="11" t="s">
        <v>67</v>
      </c>
      <c r="F61" s="12">
        <f t="shared" si="23"/>
        <v>0</v>
      </c>
      <c r="G61" s="12">
        <f t="shared" si="23"/>
        <v>0</v>
      </c>
      <c r="H61" s="12">
        <f t="shared" si="23"/>
        <v>0</v>
      </c>
      <c r="I61" s="12">
        <f t="shared" si="23"/>
        <v>0</v>
      </c>
      <c r="J61" s="12">
        <f t="shared" si="23"/>
        <v>0</v>
      </c>
      <c r="K61" s="12">
        <f t="shared" si="23"/>
        <v>0</v>
      </c>
      <c r="L61" s="12">
        <f t="shared" si="23"/>
        <v>0</v>
      </c>
      <c r="M61" s="12">
        <f t="shared" si="23"/>
        <v>0</v>
      </c>
      <c r="N61" s="12">
        <f t="shared" si="23"/>
        <v>0</v>
      </c>
      <c r="O61" s="12">
        <f t="shared" si="23"/>
        <v>0</v>
      </c>
      <c r="P61" s="12">
        <f t="shared" si="23"/>
        <v>0</v>
      </c>
      <c r="Q61" s="12">
        <f t="shared" si="23"/>
        <v>0</v>
      </c>
      <c r="R61" s="12">
        <f t="shared" si="23"/>
        <v>0</v>
      </c>
    </row>
    <row r="62" spans="1:18" s="17" customFormat="1" x14ac:dyDescent="0.25">
      <c r="A62" s="13">
        <v>2351</v>
      </c>
      <c r="B62" s="14"/>
      <c r="C62" s="28"/>
      <c r="D62" s="13">
        <v>2351</v>
      </c>
      <c r="E62" s="14" t="s">
        <v>67</v>
      </c>
      <c r="F62" s="15">
        <v>0</v>
      </c>
      <c r="G62" s="15">
        <v>0</v>
      </c>
      <c r="H62" s="15">
        <v>0</v>
      </c>
      <c r="I62" s="15">
        <v>0</v>
      </c>
      <c r="J62" s="15">
        <v>0</v>
      </c>
      <c r="K62" s="15">
        <v>0</v>
      </c>
      <c r="L62" s="15">
        <v>0</v>
      </c>
      <c r="M62" s="15">
        <v>0</v>
      </c>
      <c r="N62" s="15">
        <v>0</v>
      </c>
      <c r="O62" s="15">
        <v>0</v>
      </c>
      <c r="P62" s="15">
        <v>0</v>
      </c>
      <c r="Q62" s="15">
        <v>0</v>
      </c>
      <c r="R62" s="15">
        <f>SUM(F62:Q62)</f>
        <v>0</v>
      </c>
    </row>
    <row r="63" spans="1:18" x14ac:dyDescent="0.25">
      <c r="A63" s="20"/>
      <c r="B63" s="7"/>
      <c r="C63" s="47"/>
      <c r="D63" s="7"/>
      <c r="E63" s="7" t="s">
        <v>68</v>
      </c>
      <c r="F63" s="8">
        <f t="shared" ref="F63:R63" si="24">+F64+F67+F70+F73+F76</f>
        <v>0</v>
      </c>
      <c r="G63" s="8">
        <f t="shared" si="24"/>
        <v>0</v>
      </c>
      <c r="H63" s="8">
        <f t="shared" si="24"/>
        <v>0</v>
      </c>
      <c r="I63" s="8">
        <f t="shared" si="24"/>
        <v>0</v>
      </c>
      <c r="J63" s="8">
        <f t="shared" si="24"/>
        <v>0</v>
      </c>
      <c r="K63" s="8">
        <f t="shared" si="24"/>
        <v>0</v>
      </c>
      <c r="L63" s="8">
        <f t="shared" si="24"/>
        <v>0</v>
      </c>
      <c r="M63" s="8">
        <f t="shared" si="24"/>
        <v>0</v>
      </c>
      <c r="N63" s="8">
        <f t="shared" si="24"/>
        <v>0</v>
      </c>
      <c r="O63" s="8">
        <f t="shared" si="24"/>
        <v>0</v>
      </c>
      <c r="P63" s="8">
        <f t="shared" si="24"/>
        <v>0</v>
      </c>
      <c r="Q63" s="8">
        <f t="shared" si="24"/>
        <v>0</v>
      </c>
      <c r="R63" s="8">
        <f t="shared" si="24"/>
        <v>0</v>
      </c>
    </row>
    <row r="64" spans="1:18" s="17" customFormat="1" x14ac:dyDescent="0.25">
      <c r="A64" s="21"/>
      <c r="B64" s="22"/>
      <c r="C64" s="51"/>
      <c r="D64" s="21"/>
      <c r="E64" s="9" t="s">
        <v>69</v>
      </c>
      <c r="F64" s="10">
        <f t="shared" ref="F64:R65" si="25">+F65</f>
        <v>0</v>
      </c>
      <c r="G64" s="10">
        <f t="shared" si="25"/>
        <v>0</v>
      </c>
      <c r="H64" s="10">
        <f t="shared" si="25"/>
        <v>0</v>
      </c>
      <c r="I64" s="10">
        <f t="shared" si="25"/>
        <v>0</v>
      </c>
      <c r="J64" s="10">
        <f t="shared" si="25"/>
        <v>0</v>
      </c>
      <c r="K64" s="10">
        <f t="shared" si="25"/>
        <v>0</v>
      </c>
      <c r="L64" s="10">
        <f t="shared" si="25"/>
        <v>0</v>
      </c>
      <c r="M64" s="10">
        <f t="shared" si="25"/>
        <v>0</v>
      </c>
      <c r="N64" s="10">
        <f t="shared" si="25"/>
        <v>0</v>
      </c>
      <c r="O64" s="10">
        <f t="shared" si="25"/>
        <v>0</v>
      </c>
      <c r="P64" s="10">
        <f t="shared" si="25"/>
        <v>0</v>
      </c>
      <c r="Q64" s="10">
        <f t="shared" si="25"/>
        <v>0</v>
      </c>
      <c r="R64" s="10">
        <f t="shared" si="25"/>
        <v>0</v>
      </c>
    </row>
    <row r="65" spans="1:18" s="17" customFormat="1" x14ac:dyDescent="0.25">
      <c r="A65" s="13"/>
      <c r="B65" s="11"/>
      <c r="C65" s="49"/>
      <c r="D65" s="13"/>
      <c r="E65" s="9" t="s">
        <v>69</v>
      </c>
      <c r="F65" s="10">
        <f t="shared" si="25"/>
        <v>0</v>
      </c>
      <c r="G65" s="10">
        <f t="shared" si="25"/>
        <v>0</v>
      </c>
      <c r="H65" s="10">
        <f t="shared" si="25"/>
        <v>0</v>
      </c>
      <c r="I65" s="10">
        <f t="shared" si="25"/>
        <v>0</v>
      </c>
      <c r="J65" s="10">
        <f t="shared" si="25"/>
        <v>0</v>
      </c>
      <c r="K65" s="10">
        <f t="shared" si="25"/>
        <v>0</v>
      </c>
      <c r="L65" s="10">
        <f t="shared" si="25"/>
        <v>0</v>
      </c>
      <c r="M65" s="10">
        <f t="shared" si="25"/>
        <v>0</v>
      </c>
      <c r="N65" s="10">
        <f t="shared" si="25"/>
        <v>0</v>
      </c>
      <c r="O65" s="10">
        <f t="shared" si="25"/>
        <v>0</v>
      </c>
      <c r="P65" s="10">
        <f t="shared" si="25"/>
        <v>0</v>
      </c>
      <c r="Q65" s="10">
        <f t="shared" si="25"/>
        <v>0</v>
      </c>
      <c r="R65" s="10">
        <f t="shared" si="25"/>
        <v>0</v>
      </c>
    </row>
    <row r="66" spans="1:18" s="17" customFormat="1" x14ac:dyDescent="0.25">
      <c r="A66" s="13">
        <v>451</v>
      </c>
      <c r="B66" s="14"/>
      <c r="C66" s="28"/>
      <c r="D66" s="13">
        <v>451</v>
      </c>
      <c r="E66" s="14" t="s">
        <v>69</v>
      </c>
      <c r="F66" s="15">
        <v>0</v>
      </c>
      <c r="G66" s="15">
        <v>0</v>
      </c>
      <c r="H66" s="15">
        <v>0</v>
      </c>
      <c r="I66" s="15">
        <v>0</v>
      </c>
      <c r="J66" s="15">
        <v>0</v>
      </c>
      <c r="K66" s="15">
        <v>0</v>
      </c>
      <c r="L66" s="15">
        <v>0</v>
      </c>
      <c r="M66" s="15">
        <v>0</v>
      </c>
      <c r="N66" s="15">
        <v>0</v>
      </c>
      <c r="O66" s="15">
        <v>0</v>
      </c>
      <c r="P66" s="15">
        <v>0</v>
      </c>
      <c r="Q66" s="15">
        <v>0</v>
      </c>
      <c r="R66" s="15">
        <f>SUM(F66:Q66)</f>
        <v>0</v>
      </c>
    </row>
    <row r="67" spans="1:18" s="17" customFormat="1" x14ac:dyDescent="0.25">
      <c r="A67" s="13"/>
      <c r="B67" s="9"/>
      <c r="C67" s="48"/>
      <c r="D67" s="13"/>
      <c r="E67" s="9" t="s">
        <v>70</v>
      </c>
      <c r="F67" s="10">
        <f t="shared" ref="F67:R68" si="26">+F68</f>
        <v>0</v>
      </c>
      <c r="G67" s="10">
        <f t="shared" si="26"/>
        <v>0</v>
      </c>
      <c r="H67" s="10">
        <f t="shared" si="26"/>
        <v>0</v>
      </c>
      <c r="I67" s="10">
        <f t="shared" si="26"/>
        <v>0</v>
      </c>
      <c r="J67" s="10">
        <f t="shared" si="26"/>
        <v>0</v>
      </c>
      <c r="K67" s="10">
        <f t="shared" si="26"/>
        <v>0</v>
      </c>
      <c r="L67" s="10">
        <f t="shared" si="26"/>
        <v>0</v>
      </c>
      <c r="M67" s="10">
        <f t="shared" si="26"/>
        <v>0</v>
      </c>
      <c r="N67" s="10">
        <f t="shared" si="26"/>
        <v>0</v>
      </c>
      <c r="O67" s="10">
        <f t="shared" si="26"/>
        <v>0</v>
      </c>
      <c r="P67" s="10">
        <f t="shared" si="26"/>
        <v>0</v>
      </c>
      <c r="Q67" s="10">
        <f t="shared" si="26"/>
        <v>0</v>
      </c>
      <c r="R67" s="10">
        <f t="shared" si="26"/>
        <v>0</v>
      </c>
    </row>
    <row r="68" spans="1:18" s="17" customFormat="1" x14ac:dyDescent="0.25">
      <c r="A68" s="13"/>
      <c r="B68" s="11"/>
      <c r="C68" s="49"/>
      <c r="D68" s="13"/>
      <c r="E68" s="9" t="s">
        <v>70</v>
      </c>
      <c r="F68" s="10">
        <f t="shared" si="26"/>
        <v>0</v>
      </c>
      <c r="G68" s="10">
        <f t="shared" si="26"/>
        <v>0</v>
      </c>
      <c r="H68" s="10">
        <f t="shared" si="26"/>
        <v>0</v>
      </c>
      <c r="I68" s="10">
        <f t="shared" si="26"/>
        <v>0</v>
      </c>
      <c r="J68" s="10">
        <f t="shared" si="26"/>
        <v>0</v>
      </c>
      <c r="K68" s="10">
        <f t="shared" si="26"/>
        <v>0</v>
      </c>
      <c r="L68" s="10">
        <f t="shared" si="26"/>
        <v>0</v>
      </c>
      <c r="M68" s="10">
        <f t="shared" si="26"/>
        <v>0</v>
      </c>
      <c r="N68" s="10">
        <f t="shared" si="26"/>
        <v>0</v>
      </c>
      <c r="O68" s="10">
        <f t="shared" si="26"/>
        <v>0</v>
      </c>
      <c r="P68" s="10">
        <f t="shared" si="26"/>
        <v>0</v>
      </c>
      <c r="Q68" s="10">
        <f t="shared" si="26"/>
        <v>0</v>
      </c>
      <c r="R68" s="10">
        <f t="shared" si="26"/>
        <v>0</v>
      </c>
    </row>
    <row r="69" spans="1:18" s="17" customFormat="1" x14ac:dyDescent="0.25">
      <c r="A69" s="13">
        <v>501</v>
      </c>
      <c r="B69" s="14"/>
      <c r="C69" s="28"/>
      <c r="D69" s="13">
        <v>501</v>
      </c>
      <c r="E69" s="14" t="s">
        <v>70</v>
      </c>
      <c r="F69" s="15">
        <v>0</v>
      </c>
      <c r="G69" s="15">
        <v>0</v>
      </c>
      <c r="H69" s="15">
        <v>0</v>
      </c>
      <c r="I69" s="15">
        <v>0</v>
      </c>
      <c r="J69" s="15">
        <v>0</v>
      </c>
      <c r="K69" s="15">
        <v>0</v>
      </c>
      <c r="L69" s="15">
        <v>0</v>
      </c>
      <c r="M69" s="15">
        <v>0</v>
      </c>
      <c r="N69" s="15">
        <v>0</v>
      </c>
      <c r="O69" s="15">
        <v>0</v>
      </c>
      <c r="P69" s="15">
        <v>0</v>
      </c>
      <c r="Q69" s="15">
        <v>0</v>
      </c>
      <c r="R69" s="15">
        <f>SUM(F69:Q69)</f>
        <v>0</v>
      </c>
    </row>
    <row r="70" spans="1:18" s="17" customFormat="1" x14ac:dyDescent="0.25">
      <c r="A70" s="13"/>
      <c r="B70" s="9"/>
      <c r="C70" s="48"/>
      <c r="D70" s="13"/>
      <c r="E70" s="9" t="s">
        <v>71</v>
      </c>
      <c r="F70" s="10">
        <f t="shared" ref="F70:R71" si="27">+F71</f>
        <v>0</v>
      </c>
      <c r="G70" s="10">
        <f t="shared" si="27"/>
        <v>0</v>
      </c>
      <c r="H70" s="10">
        <f t="shared" si="27"/>
        <v>0</v>
      </c>
      <c r="I70" s="10">
        <f t="shared" si="27"/>
        <v>0</v>
      </c>
      <c r="J70" s="10">
        <f t="shared" si="27"/>
        <v>0</v>
      </c>
      <c r="K70" s="10">
        <f t="shared" si="27"/>
        <v>0</v>
      </c>
      <c r="L70" s="10">
        <f t="shared" si="27"/>
        <v>0</v>
      </c>
      <c r="M70" s="10">
        <f t="shared" si="27"/>
        <v>0</v>
      </c>
      <c r="N70" s="10">
        <f t="shared" si="27"/>
        <v>0</v>
      </c>
      <c r="O70" s="10">
        <f t="shared" si="27"/>
        <v>0</v>
      </c>
      <c r="P70" s="10">
        <f t="shared" si="27"/>
        <v>0</v>
      </c>
      <c r="Q70" s="10">
        <f t="shared" si="27"/>
        <v>0</v>
      </c>
      <c r="R70" s="10">
        <f t="shared" si="27"/>
        <v>0</v>
      </c>
    </row>
    <row r="71" spans="1:18" s="17" customFormat="1" x14ac:dyDescent="0.25">
      <c r="A71" s="13"/>
      <c r="B71" s="11"/>
      <c r="C71" s="49"/>
      <c r="D71" s="13"/>
      <c r="E71" s="9" t="s">
        <v>71</v>
      </c>
      <c r="F71" s="10">
        <f t="shared" si="27"/>
        <v>0</v>
      </c>
      <c r="G71" s="10">
        <f t="shared" si="27"/>
        <v>0</v>
      </c>
      <c r="H71" s="10">
        <f t="shared" si="27"/>
        <v>0</v>
      </c>
      <c r="I71" s="10">
        <f t="shared" si="27"/>
        <v>0</v>
      </c>
      <c r="J71" s="10">
        <f t="shared" si="27"/>
        <v>0</v>
      </c>
      <c r="K71" s="10">
        <f t="shared" si="27"/>
        <v>0</v>
      </c>
      <c r="L71" s="10">
        <f t="shared" si="27"/>
        <v>0</v>
      </c>
      <c r="M71" s="10">
        <f t="shared" si="27"/>
        <v>0</v>
      </c>
      <c r="N71" s="10">
        <f t="shared" si="27"/>
        <v>0</v>
      </c>
      <c r="O71" s="10">
        <f t="shared" si="27"/>
        <v>0</v>
      </c>
      <c r="P71" s="10">
        <f t="shared" si="27"/>
        <v>0</v>
      </c>
      <c r="Q71" s="10">
        <f t="shared" si="27"/>
        <v>0</v>
      </c>
      <c r="R71" s="10">
        <f t="shared" si="27"/>
        <v>0</v>
      </c>
    </row>
    <row r="72" spans="1:18" s="17" customFormat="1" x14ac:dyDescent="0.25">
      <c r="A72" s="13">
        <v>551</v>
      </c>
      <c r="B72" s="14"/>
      <c r="C72" s="28"/>
      <c r="D72" s="13">
        <v>551</v>
      </c>
      <c r="E72" s="14" t="s">
        <v>71</v>
      </c>
      <c r="F72" s="15">
        <v>0</v>
      </c>
      <c r="G72" s="15">
        <v>0</v>
      </c>
      <c r="H72" s="15">
        <v>0</v>
      </c>
      <c r="I72" s="15">
        <v>0</v>
      </c>
      <c r="J72" s="15">
        <v>0</v>
      </c>
      <c r="K72" s="15">
        <v>0</v>
      </c>
      <c r="L72" s="15">
        <v>0</v>
      </c>
      <c r="M72" s="15">
        <v>0</v>
      </c>
      <c r="N72" s="15">
        <v>0</v>
      </c>
      <c r="O72" s="15">
        <v>0</v>
      </c>
      <c r="P72" s="15">
        <v>0</v>
      </c>
      <c r="Q72" s="15">
        <v>0</v>
      </c>
      <c r="R72" s="15">
        <f>SUM(F72:Q72)</f>
        <v>0</v>
      </c>
    </row>
    <row r="73" spans="1:18" s="17" customFormat="1" x14ac:dyDescent="0.25">
      <c r="A73" s="13"/>
      <c r="B73" s="9"/>
      <c r="C73" s="48"/>
      <c r="D73" s="13"/>
      <c r="E73" s="9" t="s">
        <v>72</v>
      </c>
      <c r="F73" s="10">
        <f t="shared" ref="F73:R74" si="28">+F74</f>
        <v>0</v>
      </c>
      <c r="G73" s="10">
        <f t="shared" si="28"/>
        <v>0</v>
      </c>
      <c r="H73" s="10">
        <f t="shared" si="28"/>
        <v>0</v>
      </c>
      <c r="I73" s="10">
        <f t="shared" si="28"/>
        <v>0</v>
      </c>
      <c r="J73" s="10">
        <f t="shared" si="28"/>
        <v>0</v>
      </c>
      <c r="K73" s="10">
        <f t="shared" si="28"/>
        <v>0</v>
      </c>
      <c r="L73" s="10">
        <f t="shared" si="28"/>
        <v>0</v>
      </c>
      <c r="M73" s="10">
        <f t="shared" si="28"/>
        <v>0</v>
      </c>
      <c r="N73" s="10">
        <f t="shared" si="28"/>
        <v>0</v>
      </c>
      <c r="O73" s="10">
        <f t="shared" si="28"/>
        <v>0</v>
      </c>
      <c r="P73" s="10">
        <f t="shared" si="28"/>
        <v>0</v>
      </c>
      <c r="Q73" s="10">
        <f t="shared" si="28"/>
        <v>0</v>
      </c>
      <c r="R73" s="10">
        <f t="shared" si="28"/>
        <v>0</v>
      </c>
    </row>
    <row r="74" spans="1:18" s="17" customFormat="1" x14ac:dyDescent="0.25">
      <c r="A74" s="13"/>
      <c r="B74" s="11"/>
      <c r="C74" s="49"/>
      <c r="D74" s="13"/>
      <c r="E74" s="11" t="s">
        <v>72</v>
      </c>
      <c r="F74" s="12">
        <f t="shared" si="28"/>
        <v>0</v>
      </c>
      <c r="G74" s="12">
        <f t="shared" si="28"/>
        <v>0</v>
      </c>
      <c r="H74" s="12">
        <f t="shared" si="28"/>
        <v>0</v>
      </c>
      <c r="I74" s="12">
        <f t="shared" si="28"/>
        <v>0</v>
      </c>
      <c r="J74" s="12">
        <f t="shared" si="28"/>
        <v>0</v>
      </c>
      <c r="K74" s="12">
        <f t="shared" si="28"/>
        <v>0</v>
      </c>
      <c r="L74" s="12">
        <f t="shared" si="28"/>
        <v>0</v>
      </c>
      <c r="M74" s="12">
        <f t="shared" si="28"/>
        <v>0</v>
      </c>
      <c r="N74" s="12">
        <f t="shared" si="28"/>
        <v>0</v>
      </c>
      <c r="O74" s="12">
        <f t="shared" si="28"/>
        <v>0</v>
      </c>
      <c r="P74" s="12">
        <f t="shared" si="28"/>
        <v>0</v>
      </c>
      <c r="Q74" s="12">
        <f t="shared" si="28"/>
        <v>0</v>
      </c>
      <c r="R74" s="12">
        <f t="shared" si="28"/>
        <v>0</v>
      </c>
    </row>
    <row r="75" spans="1:18" s="17" customFormat="1" x14ac:dyDescent="0.25">
      <c r="A75" s="13">
        <v>651</v>
      </c>
      <c r="B75" s="14"/>
      <c r="C75" s="28"/>
      <c r="D75" s="13">
        <v>651</v>
      </c>
      <c r="E75" s="14" t="s">
        <v>72</v>
      </c>
      <c r="F75" s="15">
        <v>0</v>
      </c>
      <c r="G75" s="15">
        <v>0</v>
      </c>
      <c r="H75" s="15">
        <v>0</v>
      </c>
      <c r="I75" s="15">
        <v>0</v>
      </c>
      <c r="J75" s="15">
        <v>0</v>
      </c>
      <c r="K75" s="15">
        <v>0</v>
      </c>
      <c r="L75" s="15">
        <v>0</v>
      </c>
      <c r="M75" s="15">
        <v>0</v>
      </c>
      <c r="N75" s="15">
        <v>0</v>
      </c>
      <c r="O75" s="15">
        <v>0</v>
      </c>
      <c r="P75" s="15">
        <v>0</v>
      </c>
      <c r="Q75" s="15">
        <v>0</v>
      </c>
      <c r="R75" s="15">
        <f>SUM(F75:Q75)</f>
        <v>0</v>
      </c>
    </row>
    <row r="76" spans="1:18" s="17" customFormat="1" x14ac:dyDescent="0.25">
      <c r="A76" s="13"/>
      <c r="B76" s="9"/>
      <c r="C76" s="48"/>
      <c r="D76" s="13"/>
      <c r="E76" s="9" t="s">
        <v>73</v>
      </c>
      <c r="F76" s="10">
        <f t="shared" ref="F76:R77" si="29">+F77</f>
        <v>0</v>
      </c>
      <c r="G76" s="10">
        <f t="shared" si="29"/>
        <v>0</v>
      </c>
      <c r="H76" s="10">
        <f t="shared" si="29"/>
        <v>0</v>
      </c>
      <c r="I76" s="10">
        <f t="shared" si="29"/>
        <v>0</v>
      </c>
      <c r="J76" s="10">
        <f t="shared" si="29"/>
        <v>0</v>
      </c>
      <c r="K76" s="10">
        <f t="shared" si="29"/>
        <v>0</v>
      </c>
      <c r="L76" s="10">
        <f t="shared" si="29"/>
        <v>0</v>
      </c>
      <c r="M76" s="10">
        <f t="shared" si="29"/>
        <v>0</v>
      </c>
      <c r="N76" s="10">
        <f t="shared" si="29"/>
        <v>0</v>
      </c>
      <c r="O76" s="10">
        <f t="shared" si="29"/>
        <v>0</v>
      </c>
      <c r="P76" s="10">
        <f t="shared" si="29"/>
        <v>0</v>
      </c>
      <c r="Q76" s="10">
        <f t="shared" si="29"/>
        <v>0</v>
      </c>
      <c r="R76" s="10">
        <f t="shared" si="29"/>
        <v>0</v>
      </c>
    </row>
    <row r="77" spans="1:18" s="17" customFormat="1" x14ac:dyDescent="0.25">
      <c r="A77" s="13"/>
      <c r="B77" s="11"/>
      <c r="C77" s="49"/>
      <c r="D77" s="13"/>
      <c r="E77" s="11" t="s">
        <v>73</v>
      </c>
      <c r="F77" s="12">
        <f t="shared" si="29"/>
        <v>0</v>
      </c>
      <c r="G77" s="12">
        <f t="shared" si="29"/>
        <v>0</v>
      </c>
      <c r="H77" s="12">
        <f t="shared" si="29"/>
        <v>0</v>
      </c>
      <c r="I77" s="12">
        <f t="shared" si="29"/>
        <v>0</v>
      </c>
      <c r="J77" s="12">
        <f t="shared" si="29"/>
        <v>0</v>
      </c>
      <c r="K77" s="12">
        <f t="shared" si="29"/>
        <v>0</v>
      </c>
      <c r="L77" s="12">
        <f t="shared" si="29"/>
        <v>0</v>
      </c>
      <c r="M77" s="12">
        <f t="shared" si="29"/>
        <v>0</v>
      </c>
      <c r="N77" s="12">
        <f t="shared" si="29"/>
        <v>0</v>
      </c>
      <c r="O77" s="12">
        <f t="shared" si="29"/>
        <v>0</v>
      </c>
      <c r="P77" s="12">
        <f t="shared" si="29"/>
        <v>0</v>
      </c>
      <c r="Q77" s="12">
        <f t="shared" si="29"/>
        <v>0</v>
      </c>
      <c r="R77" s="12">
        <f t="shared" si="29"/>
        <v>0</v>
      </c>
    </row>
    <row r="78" spans="1:18" s="17" customFormat="1" x14ac:dyDescent="0.25">
      <c r="A78" s="13">
        <v>601</v>
      </c>
      <c r="B78" s="14"/>
      <c r="C78" s="28"/>
      <c r="D78" s="13">
        <v>601</v>
      </c>
      <c r="E78" s="14" t="s">
        <v>73</v>
      </c>
      <c r="F78" s="15">
        <v>0</v>
      </c>
      <c r="G78" s="15">
        <v>0</v>
      </c>
      <c r="H78" s="15">
        <v>0</v>
      </c>
      <c r="I78" s="15">
        <v>0</v>
      </c>
      <c r="J78" s="15">
        <v>0</v>
      </c>
      <c r="K78" s="15">
        <v>0</v>
      </c>
      <c r="L78" s="15">
        <v>0</v>
      </c>
      <c r="M78" s="15">
        <v>0</v>
      </c>
      <c r="N78" s="15">
        <v>0</v>
      </c>
      <c r="O78" s="15">
        <v>0</v>
      </c>
      <c r="P78" s="15">
        <v>0</v>
      </c>
      <c r="Q78" s="15">
        <v>0</v>
      </c>
      <c r="R78" s="15">
        <f>SUM(F78:Q78)</f>
        <v>0</v>
      </c>
    </row>
    <row r="79" spans="1:18" x14ac:dyDescent="0.25">
      <c r="A79" s="23"/>
      <c r="B79" s="7"/>
      <c r="C79" s="47"/>
      <c r="D79" s="23"/>
      <c r="E79" s="7" t="s">
        <v>74</v>
      </c>
      <c r="F79" s="8">
        <f t="shared" ref="F79:R79" si="30">+F80+F94</f>
        <v>0</v>
      </c>
      <c r="G79" s="8">
        <f t="shared" si="30"/>
        <v>0</v>
      </c>
      <c r="H79" s="8">
        <f t="shared" si="30"/>
        <v>0</v>
      </c>
      <c r="I79" s="8">
        <f t="shared" si="30"/>
        <v>0</v>
      </c>
      <c r="J79" s="8">
        <f t="shared" si="30"/>
        <v>0</v>
      </c>
      <c r="K79" s="8">
        <f t="shared" si="30"/>
        <v>0</v>
      </c>
      <c r="L79" s="8">
        <f t="shared" si="30"/>
        <v>0</v>
      </c>
      <c r="M79" s="8">
        <f t="shared" si="30"/>
        <v>0</v>
      </c>
      <c r="N79" s="8">
        <f t="shared" si="30"/>
        <v>0</v>
      </c>
      <c r="O79" s="8">
        <f t="shared" si="30"/>
        <v>0</v>
      </c>
      <c r="P79" s="8">
        <f t="shared" si="30"/>
        <v>0</v>
      </c>
      <c r="Q79" s="8">
        <f t="shared" si="30"/>
        <v>0</v>
      </c>
      <c r="R79" s="8">
        <f t="shared" si="30"/>
        <v>0</v>
      </c>
    </row>
    <row r="80" spans="1:18" s="17" customFormat="1" x14ac:dyDescent="0.25">
      <c r="A80" s="16"/>
      <c r="B80" s="9"/>
      <c r="C80" s="48"/>
      <c r="D80" s="16"/>
      <c r="E80" s="9" t="s">
        <v>75</v>
      </c>
      <c r="F80" s="10">
        <f t="shared" ref="F80:R80" si="31">+F81+F88+F90</f>
        <v>0</v>
      </c>
      <c r="G80" s="10">
        <f t="shared" si="31"/>
        <v>0</v>
      </c>
      <c r="H80" s="10">
        <f t="shared" si="31"/>
        <v>0</v>
      </c>
      <c r="I80" s="10">
        <f t="shared" si="31"/>
        <v>0</v>
      </c>
      <c r="J80" s="10">
        <f t="shared" si="31"/>
        <v>0</v>
      </c>
      <c r="K80" s="10">
        <f t="shared" si="31"/>
        <v>0</v>
      </c>
      <c r="L80" s="10">
        <f t="shared" si="31"/>
        <v>0</v>
      </c>
      <c r="M80" s="10">
        <f t="shared" si="31"/>
        <v>0</v>
      </c>
      <c r="N80" s="10">
        <f t="shared" si="31"/>
        <v>0</v>
      </c>
      <c r="O80" s="10">
        <f t="shared" si="31"/>
        <v>0</v>
      </c>
      <c r="P80" s="10">
        <f t="shared" si="31"/>
        <v>0</v>
      </c>
      <c r="Q80" s="10">
        <f t="shared" si="31"/>
        <v>0</v>
      </c>
      <c r="R80" s="10">
        <f t="shared" si="31"/>
        <v>0</v>
      </c>
    </row>
    <row r="81" spans="1:18" s="17" customFormat="1" x14ac:dyDescent="0.25">
      <c r="A81" s="16"/>
      <c r="B81" s="11"/>
      <c r="C81" s="49"/>
      <c r="D81" s="16"/>
      <c r="E81" s="11" t="s">
        <v>76</v>
      </c>
      <c r="F81" s="12">
        <f t="shared" ref="F81:R81" si="32">SUM(F82:F87)</f>
        <v>0</v>
      </c>
      <c r="G81" s="12">
        <f t="shared" si="32"/>
        <v>0</v>
      </c>
      <c r="H81" s="12">
        <f t="shared" si="32"/>
        <v>0</v>
      </c>
      <c r="I81" s="12">
        <f t="shared" si="32"/>
        <v>0</v>
      </c>
      <c r="J81" s="12">
        <f t="shared" si="32"/>
        <v>0</v>
      </c>
      <c r="K81" s="12">
        <f t="shared" si="32"/>
        <v>0</v>
      </c>
      <c r="L81" s="12">
        <f t="shared" si="32"/>
        <v>0</v>
      </c>
      <c r="M81" s="12">
        <f t="shared" si="32"/>
        <v>0</v>
      </c>
      <c r="N81" s="12">
        <f t="shared" si="32"/>
        <v>0</v>
      </c>
      <c r="O81" s="12">
        <f t="shared" si="32"/>
        <v>0</v>
      </c>
      <c r="P81" s="12">
        <f t="shared" si="32"/>
        <v>0</v>
      </c>
      <c r="Q81" s="12">
        <f t="shared" si="32"/>
        <v>0</v>
      </c>
      <c r="R81" s="12">
        <f t="shared" si="32"/>
        <v>0</v>
      </c>
    </row>
    <row r="82" spans="1:18" s="17" customFormat="1" x14ac:dyDescent="0.25">
      <c r="A82" s="13">
        <v>701</v>
      </c>
      <c r="B82" s="14" t="s">
        <v>567</v>
      </c>
      <c r="C82" s="28">
        <v>41311020701</v>
      </c>
      <c r="D82" s="13">
        <v>701</v>
      </c>
      <c r="E82" s="14" t="s">
        <v>77</v>
      </c>
      <c r="F82" s="15">
        <v>0</v>
      </c>
      <c r="G82" s="15">
        <v>0</v>
      </c>
      <c r="H82" s="15">
        <v>0</v>
      </c>
      <c r="I82" s="15">
        <v>0</v>
      </c>
      <c r="J82" s="15">
        <v>0</v>
      </c>
      <c r="K82" s="15">
        <v>0</v>
      </c>
      <c r="L82" s="15">
        <v>0</v>
      </c>
      <c r="M82" s="15">
        <v>0</v>
      </c>
      <c r="N82" s="15">
        <v>0</v>
      </c>
      <c r="O82" s="15">
        <v>0</v>
      </c>
      <c r="P82" s="15">
        <v>0</v>
      </c>
      <c r="Q82" s="15">
        <v>0</v>
      </c>
      <c r="R82" s="15">
        <f t="shared" ref="R82:R87" si="33">SUM(F82:Q82)</f>
        <v>0</v>
      </c>
    </row>
    <row r="83" spans="1:18" s="17" customFormat="1" x14ac:dyDescent="0.25">
      <c r="A83" s="13">
        <v>702</v>
      </c>
      <c r="B83" s="14" t="s">
        <v>568</v>
      </c>
      <c r="C83" s="28">
        <v>41311020702</v>
      </c>
      <c r="D83" s="13">
        <v>702</v>
      </c>
      <c r="E83" s="14" t="s">
        <v>78</v>
      </c>
      <c r="F83" s="15">
        <v>0</v>
      </c>
      <c r="G83" s="15">
        <v>0</v>
      </c>
      <c r="H83" s="15">
        <v>0</v>
      </c>
      <c r="I83" s="15">
        <v>0</v>
      </c>
      <c r="J83" s="15">
        <v>0</v>
      </c>
      <c r="K83" s="15">
        <v>0</v>
      </c>
      <c r="L83" s="15">
        <v>0</v>
      </c>
      <c r="M83" s="15">
        <v>0</v>
      </c>
      <c r="N83" s="15">
        <v>0</v>
      </c>
      <c r="O83" s="15">
        <v>0</v>
      </c>
      <c r="P83" s="15">
        <v>0</v>
      </c>
      <c r="Q83" s="15">
        <v>0</v>
      </c>
      <c r="R83" s="15">
        <f t="shared" si="33"/>
        <v>0</v>
      </c>
    </row>
    <row r="84" spans="1:18" s="17" customFormat="1" x14ac:dyDescent="0.25">
      <c r="A84" s="13">
        <v>704</v>
      </c>
      <c r="B84" s="14" t="s">
        <v>569</v>
      </c>
      <c r="C84" s="28">
        <v>41311020704</v>
      </c>
      <c r="D84" s="13">
        <v>704</v>
      </c>
      <c r="E84" s="14" t="s">
        <v>79</v>
      </c>
      <c r="F84" s="15">
        <v>0</v>
      </c>
      <c r="G84" s="15">
        <v>0</v>
      </c>
      <c r="H84" s="15">
        <v>0</v>
      </c>
      <c r="I84" s="15">
        <v>0</v>
      </c>
      <c r="J84" s="15">
        <v>0</v>
      </c>
      <c r="K84" s="15">
        <v>0</v>
      </c>
      <c r="L84" s="15">
        <v>0</v>
      </c>
      <c r="M84" s="15">
        <v>0</v>
      </c>
      <c r="N84" s="15">
        <v>0</v>
      </c>
      <c r="O84" s="15">
        <v>0</v>
      </c>
      <c r="P84" s="15">
        <v>0</v>
      </c>
      <c r="Q84" s="15">
        <v>0</v>
      </c>
      <c r="R84" s="15">
        <f t="shared" si="33"/>
        <v>0</v>
      </c>
    </row>
    <row r="85" spans="1:18" s="17" customFormat="1" x14ac:dyDescent="0.25">
      <c r="A85" s="13">
        <v>706</v>
      </c>
      <c r="B85" s="14" t="s">
        <v>570</v>
      </c>
      <c r="C85" s="28">
        <v>41311020706</v>
      </c>
      <c r="D85" s="13">
        <v>706</v>
      </c>
      <c r="E85" s="14" t="s">
        <v>80</v>
      </c>
      <c r="F85" s="15">
        <v>0</v>
      </c>
      <c r="G85" s="15">
        <v>0</v>
      </c>
      <c r="H85" s="15">
        <v>0</v>
      </c>
      <c r="I85" s="15">
        <v>0</v>
      </c>
      <c r="J85" s="15">
        <v>0</v>
      </c>
      <c r="K85" s="15">
        <v>0</v>
      </c>
      <c r="L85" s="15">
        <v>0</v>
      </c>
      <c r="M85" s="15">
        <v>0</v>
      </c>
      <c r="N85" s="15">
        <v>0</v>
      </c>
      <c r="O85" s="15">
        <v>0</v>
      </c>
      <c r="P85" s="15">
        <v>0</v>
      </c>
      <c r="Q85" s="15">
        <v>0</v>
      </c>
      <c r="R85" s="15">
        <f t="shared" si="33"/>
        <v>0</v>
      </c>
    </row>
    <row r="86" spans="1:18" s="17" customFormat="1" x14ac:dyDescent="0.25">
      <c r="A86" s="13">
        <v>710</v>
      </c>
      <c r="B86" s="14" t="s">
        <v>571</v>
      </c>
      <c r="C86" s="28">
        <v>41311020710</v>
      </c>
      <c r="D86" s="13">
        <v>710</v>
      </c>
      <c r="E86" s="14" t="s">
        <v>81</v>
      </c>
      <c r="F86" s="15">
        <v>0</v>
      </c>
      <c r="G86" s="15">
        <v>0</v>
      </c>
      <c r="H86" s="15">
        <v>0</v>
      </c>
      <c r="I86" s="15">
        <v>0</v>
      </c>
      <c r="J86" s="15">
        <v>0</v>
      </c>
      <c r="K86" s="15">
        <v>0</v>
      </c>
      <c r="L86" s="15">
        <v>0</v>
      </c>
      <c r="M86" s="15">
        <v>0</v>
      </c>
      <c r="N86" s="15">
        <v>0</v>
      </c>
      <c r="O86" s="15">
        <v>0</v>
      </c>
      <c r="P86" s="15">
        <v>0</v>
      </c>
      <c r="Q86" s="15">
        <v>0</v>
      </c>
      <c r="R86" s="15">
        <f t="shared" si="33"/>
        <v>0</v>
      </c>
    </row>
    <row r="87" spans="1:18" s="17" customFormat="1" x14ac:dyDescent="0.25">
      <c r="A87" s="13">
        <v>713</v>
      </c>
      <c r="B87" s="14" t="s">
        <v>572</v>
      </c>
      <c r="C87" s="28">
        <v>41311020713</v>
      </c>
      <c r="D87" s="13">
        <v>713</v>
      </c>
      <c r="E87" s="14" t="s">
        <v>82</v>
      </c>
      <c r="F87" s="15">
        <v>0</v>
      </c>
      <c r="G87" s="15">
        <v>0</v>
      </c>
      <c r="H87" s="15">
        <v>0</v>
      </c>
      <c r="I87" s="15">
        <v>0</v>
      </c>
      <c r="J87" s="15">
        <v>0</v>
      </c>
      <c r="K87" s="15">
        <v>0</v>
      </c>
      <c r="L87" s="15">
        <v>0</v>
      </c>
      <c r="M87" s="15">
        <v>0</v>
      </c>
      <c r="N87" s="15">
        <v>0</v>
      </c>
      <c r="O87" s="15">
        <v>0</v>
      </c>
      <c r="P87" s="15">
        <v>0</v>
      </c>
      <c r="Q87" s="15">
        <v>0</v>
      </c>
      <c r="R87" s="15">
        <f t="shared" si="33"/>
        <v>0</v>
      </c>
    </row>
    <row r="88" spans="1:18" s="17" customFormat="1" x14ac:dyDescent="0.25">
      <c r="A88" s="16"/>
      <c r="B88" s="11"/>
      <c r="C88" s="49"/>
      <c r="D88" s="16"/>
      <c r="E88" s="11" t="s">
        <v>83</v>
      </c>
      <c r="F88" s="12">
        <f t="shared" ref="F88:R88" si="34">+F89</f>
        <v>0</v>
      </c>
      <c r="G88" s="12">
        <f t="shared" si="34"/>
        <v>0</v>
      </c>
      <c r="H88" s="12">
        <f t="shared" si="34"/>
        <v>0</v>
      </c>
      <c r="I88" s="12">
        <f t="shared" si="34"/>
        <v>0</v>
      </c>
      <c r="J88" s="12">
        <f t="shared" si="34"/>
        <v>0</v>
      </c>
      <c r="K88" s="12">
        <f t="shared" si="34"/>
        <v>0</v>
      </c>
      <c r="L88" s="12">
        <f t="shared" si="34"/>
        <v>0</v>
      </c>
      <c r="M88" s="12">
        <f t="shared" si="34"/>
        <v>0</v>
      </c>
      <c r="N88" s="12">
        <f t="shared" si="34"/>
        <v>0</v>
      </c>
      <c r="O88" s="12">
        <f t="shared" si="34"/>
        <v>0</v>
      </c>
      <c r="P88" s="12">
        <f t="shared" si="34"/>
        <v>0</v>
      </c>
      <c r="Q88" s="12">
        <f t="shared" si="34"/>
        <v>0</v>
      </c>
      <c r="R88" s="12">
        <f t="shared" si="34"/>
        <v>0</v>
      </c>
    </row>
    <row r="89" spans="1:18" s="17" customFormat="1" x14ac:dyDescent="0.25">
      <c r="A89" s="21"/>
      <c r="B89" s="22"/>
      <c r="C89" s="51"/>
      <c r="D89" s="21"/>
      <c r="E89" s="22"/>
      <c r="F89" s="24"/>
      <c r="G89" s="24"/>
      <c r="H89" s="24"/>
      <c r="I89" s="24"/>
      <c r="J89" s="24"/>
      <c r="K89" s="24"/>
      <c r="L89" s="24"/>
      <c r="M89" s="24"/>
      <c r="N89" s="24"/>
      <c r="O89" s="24"/>
      <c r="P89" s="24"/>
      <c r="Q89" s="24"/>
      <c r="R89" s="24"/>
    </row>
    <row r="90" spans="1:18" s="17" customFormat="1" x14ac:dyDescent="0.25">
      <c r="A90" s="13"/>
      <c r="B90" s="11"/>
      <c r="C90" s="49"/>
      <c r="D90" s="13"/>
      <c r="E90" s="11" t="s">
        <v>84</v>
      </c>
      <c r="F90" s="12">
        <f t="shared" ref="F90:R90" si="35">SUM(F91:F93)</f>
        <v>0</v>
      </c>
      <c r="G90" s="12">
        <f t="shared" si="35"/>
        <v>0</v>
      </c>
      <c r="H90" s="12">
        <f t="shared" si="35"/>
        <v>0</v>
      </c>
      <c r="I90" s="12">
        <f t="shared" si="35"/>
        <v>0</v>
      </c>
      <c r="J90" s="12">
        <f t="shared" si="35"/>
        <v>0</v>
      </c>
      <c r="K90" s="12">
        <f t="shared" si="35"/>
        <v>0</v>
      </c>
      <c r="L90" s="12">
        <f t="shared" si="35"/>
        <v>0</v>
      </c>
      <c r="M90" s="12">
        <f t="shared" si="35"/>
        <v>0</v>
      </c>
      <c r="N90" s="12">
        <f t="shared" si="35"/>
        <v>0</v>
      </c>
      <c r="O90" s="12">
        <f t="shared" si="35"/>
        <v>0</v>
      </c>
      <c r="P90" s="12">
        <f t="shared" si="35"/>
        <v>0</v>
      </c>
      <c r="Q90" s="12">
        <f t="shared" si="35"/>
        <v>0</v>
      </c>
      <c r="R90" s="12">
        <f t="shared" si="35"/>
        <v>0</v>
      </c>
    </row>
    <row r="91" spans="1:18" s="17" customFormat="1" x14ac:dyDescent="0.25">
      <c r="A91" s="13">
        <v>703</v>
      </c>
      <c r="B91" s="14" t="s">
        <v>573</v>
      </c>
      <c r="C91" s="28">
        <v>41311040703</v>
      </c>
      <c r="D91" s="13">
        <v>703</v>
      </c>
      <c r="E91" s="14" t="s">
        <v>85</v>
      </c>
      <c r="F91" s="15">
        <v>0</v>
      </c>
      <c r="G91" s="15">
        <v>0</v>
      </c>
      <c r="H91" s="15">
        <v>0</v>
      </c>
      <c r="I91" s="15">
        <v>0</v>
      </c>
      <c r="J91" s="15">
        <v>0</v>
      </c>
      <c r="K91" s="15">
        <v>0</v>
      </c>
      <c r="L91" s="15">
        <v>0</v>
      </c>
      <c r="M91" s="15">
        <v>0</v>
      </c>
      <c r="N91" s="15">
        <v>0</v>
      </c>
      <c r="O91" s="15">
        <v>0</v>
      </c>
      <c r="P91" s="15">
        <v>0</v>
      </c>
      <c r="Q91" s="15">
        <v>0</v>
      </c>
      <c r="R91" s="15">
        <f>SUM(F91:Q91)</f>
        <v>0</v>
      </c>
    </row>
    <row r="92" spans="1:18" s="17" customFormat="1" x14ac:dyDescent="0.25">
      <c r="A92" s="13">
        <v>714</v>
      </c>
      <c r="B92" s="14" t="s">
        <v>574</v>
      </c>
      <c r="C92" s="28">
        <v>41311040714</v>
      </c>
      <c r="D92" s="13">
        <v>714</v>
      </c>
      <c r="E92" s="14" t="s">
        <v>86</v>
      </c>
      <c r="F92" s="15">
        <v>0</v>
      </c>
      <c r="G92" s="15">
        <v>0</v>
      </c>
      <c r="H92" s="15">
        <v>0</v>
      </c>
      <c r="I92" s="15">
        <v>0</v>
      </c>
      <c r="J92" s="15">
        <v>0</v>
      </c>
      <c r="K92" s="15">
        <v>0</v>
      </c>
      <c r="L92" s="15">
        <v>0</v>
      </c>
      <c r="M92" s="15">
        <v>0</v>
      </c>
      <c r="N92" s="15">
        <v>0</v>
      </c>
      <c r="O92" s="15">
        <v>0</v>
      </c>
      <c r="P92" s="15">
        <v>0</v>
      </c>
      <c r="Q92" s="15">
        <v>0</v>
      </c>
      <c r="R92" s="15">
        <f>SUM(F92:Q92)</f>
        <v>0</v>
      </c>
    </row>
    <row r="93" spans="1:18" s="17" customFormat="1" x14ac:dyDescent="0.25">
      <c r="A93" s="13">
        <v>715</v>
      </c>
      <c r="B93" s="14"/>
      <c r="C93" s="28"/>
      <c r="D93" s="13">
        <v>715</v>
      </c>
      <c r="E93" s="14" t="s">
        <v>87</v>
      </c>
      <c r="F93" s="15">
        <v>0</v>
      </c>
      <c r="G93" s="15">
        <v>0</v>
      </c>
      <c r="H93" s="15">
        <v>0</v>
      </c>
      <c r="I93" s="15">
        <v>0</v>
      </c>
      <c r="J93" s="15">
        <v>0</v>
      </c>
      <c r="K93" s="15">
        <v>0</v>
      </c>
      <c r="L93" s="15">
        <v>0</v>
      </c>
      <c r="M93" s="15">
        <v>0</v>
      </c>
      <c r="N93" s="15">
        <v>0</v>
      </c>
      <c r="O93" s="15">
        <v>0</v>
      </c>
      <c r="P93" s="15">
        <v>0</v>
      </c>
      <c r="Q93" s="15">
        <v>0</v>
      </c>
      <c r="R93" s="15">
        <f>SUM(F93:Q93)</f>
        <v>0</v>
      </c>
    </row>
    <row r="94" spans="1:18" s="17" customFormat="1" x14ac:dyDescent="0.25">
      <c r="A94" s="13"/>
      <c r="B94" s="9"/>
      <c r="C94" s="48"/>
      <c r="D94" s="13"/>
      <c r="E94" s="9" t="s">
        <v>88</v>
      </c>
      <c r="F94" s="10">
        <f t="shared" ref="F94:R95" si="36">+F95</f>
        <v>0</v>
      </c>
      <c r="G94" s="10">
        <f t="shared" si="36"/>
        <v>0</v>
      </c>
      <c r="H94" s="10">
        <f t="shared" si="36"/>
        <v>0</v>
      </c>
      <c r="I94" s="10">
        <f t="shared" si="36"/>
        <v>0</v>
      </c>
      <c r="J94" s="10">
        <f t="shared" si="36"/>
        <v>0</v>
      </c>
      <c r="K94" s="10">
        <f t="shared" si="36"/>
        <v>0</v>
      </c>
      <c r="L94" s="10">
        <f t="shared" si="36"/>
        <v>0</v>
      </c>
      <c r="M94" s="10">
        <f t="shared" si="36"/>
        <v>0</v>
      </c>
      <c r="N94" s="10">
        <f t="shared" si="36"/>
        <v>0</v>
      </c>
      <c r="O94" s="10">
        <f t="shared" si="36"/>
        <v>0</v>
      </c>
      <c r="P94" s="10">
        <f t="shared" si="36"/>
        <v>0</v>
      </c>
      <c r="Q94" s="10">
        <f t="shared" si="36"/>
        <v>0</v>
      </c>
      <c r="R94" s="10">
        <f t="shared" si="36"/>
        <v>0</v>
      </c>
    </row>
    <row r="95" spans="1:18" s="17" customFormat="1" x14ac:dyDescent="0.25">
      <c r="A95" s="13"/>
      <c r="B95" s="11"/>
      <c r="C95" s="49"/>
      <c r="D95" s="13"/>
      <c r="E95" s="11" t="s">
        <v>88</v>
      </c>
      <c r="F95" s="12">
        <f t="shared" si="36"/>
        <v>0</v>
      </c>
      <c r="G95" s="12">
        <f t="shared" si="36"/>
        <v>0</v>
      </c>
      <c r="H95" s="12">
        <f t="shared" si="36"/>
        <v>0</v>
      </c>
      <c r="I95" s="12">
        <f t="shared" si="36"/>
        <v>0</v>
      </c>
      <c r="J95" s="12">
        <f t="shared" si="36"/>
        <v>0</v>
      </c>
      <c r="K95" s="12">
        <f t="shared" si="36"/>
        <v>0</v>
      </c>
      <c r="L95" s="12">
        <f t="shared" si="36"/>
        <v>0</v>
      </c>
      <c r="M95" s="12">
        <f t="shared" si="36"/>
        <v>0</v>
      </c>
      <c r="N95" s="12">
        <f t="shared" si="36"/>
        <v>0</v>
      </c>
      <c r="O95" s="12">
        <f t="shared" si="36"/>
        <v>0</v>
      </c>
      <c r="P95" s="12">
        <f t="shared" si="36"/>
        <v>0</v>
      </c>
      <c r="Q95" s="12">
        <f t="shared" si="36"/>
        <v>0</v>
      </c>
      <c r="R95" s="12">
        <f t="shared" si="36"/>
        <v>0</v>
      </c>
    </row>
    <row r="96" spans="1:18" s="17" customFormat="1" x14ac:dyDescent="0.25">
      <c r="A96" s="13">
        <v>2401</v>
      </c>
      <c r="B96" s="14" t="s">
        <v>575</v>
      </c>
      <c r="C96" s="28">
        <v>41321022401</v>
      </c>
      <c r="D96" s="13">
        <v>2401</v>
      </c>
      <c r="E96" s="14" t="s">
        <v>88</v>
      </c>
      <c r="F96" s="15">
        <v>0</v>
      </c>
      <c r="G96" s="15">
        <v>0</v>
      </c>
      <c r="H96" s="15">
        <v>0</v>
      </c>
      <c r="I96" s="15">
        <v>0</v>
      </c>
      <c r="J96" s="15">
        <v>0</v>
      </c>
      <c r="K96" s="15">
        <v>0</v>
      </c>
      <c r="L96" s="15">
        <v>0</v>
      </c>
      <c r="M96" s="15">
        <v>0</v>
      </c>
      <c r="N96" s="15">
        <v>0</v>
      </c>
      <c r="O96" s="15">
        <v>0</v>
      </c>
      <c r="P96" s="15">
        <v>0</v>
      </c>
      <c r="Q96" s="15">
        <v>0</v>
      </c>
      <c r="R96" s="15">
        <f>SUM(F96:Q96)</f>
        <v>0</v>
      </c>
    </row>
    <row r="97" spans="1:18" x14ac:dyDescent="0.25">
      <c r="A97" s="23"/>
      <c r="B97" s="7"/>
      <c r="C97" s="47"/>
      <c r="D97" s="23"/>
      <c r="E97" s="7" t="s">
        <v>89</v>
      </c>
      <c r="F97" s="8">
        <f t="shared" ref="F97:R97" si="37">+F98+F105+F229+F237+F250</f>
        <v>33540529.488378283</v>
      </c>
      <c r="G97" s="8">
        <f t="shared" si="37"/>
        <v>41600762.814405173</v>
      </c>
      <c r="H97" s="8">
        <f t="shared" si="37"/>
        <v>33746910.455420814</v>
      </c>
      <c r="I97" s="8">
        <f t="shared" si="37"/>
        <v>34939351.371089831</v>
      </c>
      <c r="J97" s="8">
        <f t="shared" si="37"/>
        <v>37953345.417943865</v>
      </c>
      <c r="K97" s="8">
        <f t="shared" si="37"/>
        <v>42470972.27937229</v>
      </c>
      <c r="L97" s="8">
        <f t="shared" si="37"/>
        <v>40607251.455706954</v>
      </c>
      <c r="M97" s="8">
        <f t="shared" si="37"/>
        <v>42031342.820123099</v>
      </c>
      <c r="N97" s="8">
        <f t="shared" si="37"/>
        <v>38634026.130396686</v>
      </c>
      <c r="O97" s="8">
        <f t="shared" si="37"/>
        <v>37185857.349334843</v>
      </c>
      <c r="P97" s="8">
        <f t="shared" si="37"/>
        <v>37915001.94968763</v>
      </c>
      <c r="Q97" s="8">
        <f t="shared" si="37"/>
        <v>37709233.572848298</v>
      </c>
      <c r="R97" s="8">
        <f t="shared" si="37"/>
        <v>458334585.10470784</v>
      </c>
    </row>
    <row r="98" spans="1:18" s="17" customFormat="1" x14ac:dyDescent="0.25">
      <c r="A98" s="16"/>
      <c r="B98" s="9"/>
      <c r="C98" s="48"/>
      <c r="D98" s="16"/>
      <c r="E98" s="9" t="s">
        <v>90</v>
      </c>
      <c r="F98" s="10">
        <f t="shared" ref="F98:R98" si="38">+F99+F101</f>
        <v>0</v>
      </c>
      <c r="G98" s="10">
        <f t="shared" si="38"/>
        <v>0</v>
      </c>
      <c r="H98" s="10">
        <f t="shared" si="38"/>
        <v>0</v>
      </c>
      <c r="I98" s="10">
        <f t="shared" si="38"/>
        <v>0</v>
      </c>
      <c r="J98" s="10">
        <f t="shared" si="38"/>
        <v>0</v>
      </c>
      <c r="K98" s="10">
        <f t="shared" si="38"/>
        <v>0</v>
      </c>
      <c r="L98" s="10">
        <f t="shared" si="38"/>
        <v>0</v>
      </c>
      <c r="M98" s="10">
        <f t="shared" si="38"/>
        <v>0</v>
      </c>
      <c r="N98" s="10">
        <f t="shared" si="38"/>
        <v>0</v>
      </c>
      <c r="O98" s="10">
        <f t="shared" si="38"/>
        <v>0</v>
      </c>
      <c r="P98" s="10">
        <f t="shared" si="38"/>
        <v>0</v>
      </c>
      <c r="Q98" s="10">
        <f t="shared" si="38"/>
        <v>0</v>
      </c>
      <c r="R98" s="10">
        <f t="shared" si="38"/>
        <v>0</v>
      </c>
    </row>
    <row r="99" spans="1:18" s="17" customFormat="1" x14ac:dyDescent="0.25">
      <c r="A99" s="16"/>
      <c r="B99" s="11"/>
      <c r="C99" s="49"/>
      <c r="D99" s="16"/>
      <c r="E99" s="11" t="s">
        <v>91</v>
      </c>
      <c r="F99" s="12">
        <f t="shared" ref="F99:Q99" si="39">SUM(F100:F100)</f>
        <v>0</v>
      </c>
      <c r="G99" s="12">
        <f t="shared" si="39"/>
        <v>0</v>
      </c>
      <c r="H99" s="12">
        <f t="shared" si="39"/>
        <v>0</v>
      </c>
      <c r="I99" s="12">
        <f t="shared" si="39"/>
        <v>0</v>
      </c>
      <c r="J99" s="12">
        <f t="shared" si="39"/>
        <v>0</v>
      </c>
      <c r="K99" s="12">
        <f t="shared" si="39"/>
        <v>0</v>
      </c>
      <c r="L99" s="12">
        <f t="shared" si="39"/>
        <v>0</v>
      </c>
      <c r="M99" s="12">
        <f t="shared" si="39"/>
        <v>0</v>
      </c>
      <c r="N99" s="12">
        <f t="shared" si="39"/>
        <v>0</v>
      </c>
      <c r="O99" s="12">
        <f t="shared" si="39"/>
        <v>0</v>
      </c>
      <c r="P99" s="12">
        <f t="shared" si="39"/>
        <v>0</v>
      </c>
      <c r="Q99" s="12">
        <f t="shared" si="39"/>
        <v>0</v>
      </c>
      <c r="R99" s="12">
        <f>SUM(R100:R100)</f>
        <v>0</v>
      </c>
    </row>
    <row r="100" spans="1:18" s="17" customFormat="1" x14ac:dyDescent="0.25">
      <c r="A100" s="13"/>
      <c r="B100" s="14"/>
      <c r="C100" s="28"/>
      <c r="D100" s="13"/>
      <c r="E100" s="14"/>
      <c r="F100" s="15"/>
      <c r="G100" s="15"/>
      <c r="H100" s="15"/>
      <c r="I100" s="15"/>
      <c r="J100" s="15"/>
      <c r="K100" s="15"/>
      <c r="L100" s="15"/>
      <c r="M100" s="15"/>
      <c r="N100" s="15"/>
      <c r="O100" s="15"/>
      <c r="P100" s="15"/>
      <c r="Q100" s="15"/>
      <c r="R100" s="15">
        <f>SUM(F100:Q100)</f>
        <v>0</v>
      </c>
    </row>
    <row r="101" spans="1:18" s="17" customFormat="1" x14ac:dyDescent="0.25">
      <c r="A101" s="16"/>
      <c r="B101" s="11"/>
      <c r="C101" s="49"/>
      <c r="D101" s="16"/>
      <c r="E101" s="11" t="s">
        <v>92</v>
      </c>
      <c r="F101" s="12">
        <f t="shared" ref="F101:R101" si="40">SUM(F102:F102)</f>
        <v>0</v>
      </c>
      <c r="G101" s="12">
        <f t="shared" si="40"/>
        <v>0</v>
      </c>
      <c r="H101" s="12">
        <f t="shared" si="40"/>
        <v>0</v>
      </c>
      <c r="I101" s="12">
        <f t="shared" si="40"/>
        <v>0</v>
      </c>
      <c r="J101" s="12">
        <f t="shared" si="40"/>
        <v>0</v>
      </c>
      <c r="K101" s="12">
        <f t="shared" si="40"/>
        <v>0</v>
      </c>
      <c r="L101" s="12">
        <f t="shared" si="40"/>
        <v>0</v>
      </c>
      <c r="M101" s="12">
        <f t="shared" si="40"/>
        <v>0</v>
      </c>
      <c r="N101" s="12">
        <f t="shared" si="40"/>
        <v>0</v>
      </c>
      <c r="O101" s="12">
        <f t="shared" si="40"/>
        <v>0</v>
      </c>
      <c r="P101" s="12">
        <f t="shared" si="40"/>
        <v>0</v>
      </c>
      <c r="Q101" s="12">
        <f t="shared" si="40"/>
        <v>0</v>
      </c>
      <c r="R101" s="12">
        <f t="shared" si="40"/>
        <v>0</v>
      </c>
    </row>
    <row r="102" spans="1:18" s="17" customFormat="1" x14ac:dyDescent="0.25">
      <c r="A102" s="13"/>
      <c r="B102" s="14"/>
      <c r="C102" s="28"/>
      <c r="D102" s="13"/>
      <c r="E102" s="14"/>
      <c r="F102" s="15"/>
      <c r="G102" s="15"/>
      <c r="H102" s="15"/>
      <c r="I102" s="15"/>
      <c r="J102" s="15"/>
      <c r="K102" s="15"/>
      <c r="L102" s="15"/>
      <c r="M102" s="15"/>
      <c r="N102" s="15"/>
      <c r="O102" s="15"/>
      <c r="P102" s="15"/>
      <c r="Q102" s="15"/>
      <c r="R102" s="15">
        <f>SUM(F102:Q102)</f>
        <v>0</v>
      </c>
    </row>
    <row r="103" spans="1:18" s="17" customFormat="1" x14ac:dyDescent="0.25">
      <c r="A103" s="13"/>
      <c r="B103" s="11"/>
      <c r="C103" s="49"/>
      <c r="D103" s="13"/>
      <c r="E103" s="11" t="s">
        <v>93</v>
      </c>
      <c r="F103" s="12">
        <f t="shared" ref="F103:R103" si="41">+F104</f>
        <v>0</v>
      </c>
      <c r="G103" s="12">
        <f t="shared" si="41"/>
        <v>0</v>
      </c>
      <c r="H103" s="12">
        <f t="shared" si="41"/>
        <v>0</v>
      </c>
      <c r="I103" s="12">
        <f t="shared" si="41"/>
        <v>0</v>
      </c>
      <c r="J103" s="12">
        <f t="shared" si="41"/>
        <v>0</v>
      </c>
      <c r="K103" s="12">
        <f t="shared" si="41"/>
        <v>0</v>
      </c>
      <c r="L103" s="12">
        <f t="shared" si="41"/>
        <v>0</v>
      </c>
      <c r="M103" s="12">
        <f t="shared" si="41"/>
        <v>0</v>
      </c>
      <c r="N103" s="12">
        <f t="shared" si="41"/>
        <v>0</v>
      </c>
      <c r="O103" s="12">
        <f t="shared" si="41"/>
        <v>0</v>
      </c>
      <c r="P103" s="12">
        <f t="shared" si="41"/>
        <v>0</v>
      </c>
      <c r="Q103" s="12">
        <f t="shared" si="41"/>
        <v>0</v>
      </c>
      <c r="R103" s="12">
        <f t="shared" si="41"/>
        <v>0</v>
      </c>
    </row>
    <row r="104" spans="1:18" s="17" customFormat="1" x14ac:dyDescent="0.25">
      <c r="A104" s="13"/>
      <c r="B104" s="14"/>
      <c r="C104" s="28"/>
      <c r="D104" s="13"/>
      <c r="E104" s="14"/>
      <c r="F104" s="15"/>
      <c r="G104" s="15"/>
      <c r="H104" s="15"/>
      <c r="I104" s="15"/>
      <c r="J104" s="15"/>
      <c r="K104" s="15"/>
      <c r="L104" s="15"/>
      <c r="M104" s="15"/>
      <c r="N104" s="15"/>
      <c r="O104" s="15"/>
      <c r="P104" s="15"/>
      <c r="Q104" s="15"/>
      <c r="R104" s="15">
        <f>SUM(F104:Q104)</f>
        <v>0</v>
      </c>
    </row>
    <row r="105" spans="1:18" s="17" customFormat="1" x14ac:dyDescent="0.25">
      <c r="A105" s="16"/>
      <c r="B105" s="9"/>
      <c r="C105" s="48"/>
      <c r="D105" s="16"/>
      <c r="E105" s="9" t="s">
        <v>94</v>
      </c>
      <c r="F105" s="10">
        <f>+F106+F110+F112+F114+F119+F124+F127+F137+F143+F147+F167+F171+F176+F186+F200+F215+F217+F219+F221+F223+F225+F227</f>
        <v>32915188.228378281</v>
      </c>
      <c r="G105" s="10">
        <f t="shared" ref="G105:R105" si="42">+G106+G110+G112+G114+G119+G124+G127+G137+G143+G147+G167+G171+G176+G186+G200+G215+G217+G219+G221+G223+G225+G227</f>
        <v>40971384.921071842</v>
      </c>
      <c r="H105" s="10">
        <f t="shared" si="42"/>
        <v>33308424.742087487</v>
      </c>
      <c r="I105" s="10">
        <f t="shared" si="42"/>
        <v>34452728.151089832</v>
      </c>
      <c r="J105" s="10">
        <f t="shared" si="42"/>
        <v>37496731.617943868</v>
      </c>
      <c r="K105" s="10">
        <f t="shared" si="42"/>
        <v>42072619.059372291</v>
      </c>
      <c r="L105" s="10">
        <f t="shared" si="42"/>
        <v>40198578.582373619</v>
      </c>
      <c r="M105" s="10">
        <f t="shared" si="42"/>
        <v>41641315.913456433</v>
      </c>
      <c r="N105" s="10">
        <f t="shared" si="42"/>
        <v>38175512.082396686</v>
      </c>
      <c r="O105" s="10">
        <f t="shared" si="42"/>
        <v>36569584.799001507</v>
      </c>
      <c r="P105" s="10">
        <f t="shared" si="42"/>
        <v>37397872.138954297</v>
      </c>
      <c r="Q105" s="10">
        <f t="shared" si="42"/>
        <v>37092467.393616632</v>
      </c>
      <c r="R105" s="10">
        <f t="shared" si="42"/>
        <v>452292407.62974286</v>
      </c>
    </row>
    <row r="106" spans="1:18" s="17" customFormat="1" x14ac:dyDescent="0.25">
      <c r="A106" s="16"/>
      <c r="B106" s="11"/>
      <c r="C106" s="49"/>
      <c r="D106" s="16"/>
      <c r="E106" s="11" t="s">
        <v>95</v>
      </c>
      <c r="F106" s="12">
        <f t="shared" ref="F106:Q106" si="43">SUM(F107:F109)</f>
        <v>0</v>
      </c>
      <c r="G106" s="12">
        <f t="shared" si="43"/>
        <v>0</v>
      </c>
      <c r="H106" s="12">
        <f t="shared" si="43"/>
        <v>0</v>
      </c>
      <c r="I106" s="12">
        <f t="shared" si="43"/>
        <v>0</v>
      </c>
      <c r="J106" s="12">
        <f t="shared" si="43"/>
        <v>0</v>
      </c>
      <c r="K106" s="12">
        <f t="shared" si="43"/>
        <v>0</v>
      </c>
      <c r="L106" s="12">
        <f t="shared" si="43"/>
        <v>0</v>
      </c>
      <c r="M106" s="12">
        <f t="shared" si="43"/>
        <v>0</v>
      </c>
      <c r="N106" s="12">
        <f t="shared" si="43"/>
        <v>0</v>
      </c>
      <c r="O106" s="12">
        <f t="shared" si="43"/>
        <v>0</v>
      </c>
      <c r="P106" s="12">
        <f t="shared" si="43"/>
        <v>0</v>
      </c>
      <c r="Q106" s="12">
        <f t="shared" si="43"/>
        <v>0</v>
      </c>
      <c r="R106" s="12">
        <f>SUM(R107:R109)</f>
        <v>0</v>
      </c>
    </row>
    <row r="107" spans="1:18" s="17" customFormat="1" x14ac:dyDescent="0.25">
      <c r="A107" s="13">
        <v>901</v>
      </c>
      <c r="B107" s="14" t="s">
        <v>576</v>
      </c>
      <c r="C107" s="28">
        <v>41431020901</v>
      </c>
      <c r="D107" s="13">
        <v>901</v>
      </c>
      <c r="E107" s="14" t="s">
        <v>96</v>
      </c>
      <c r="F107" s="15">
        <v>0</v>
      </c>
      <c r="G107" s="15">
        <v>0</v>
      </c>
      <c r="H107" s="15">
        <v>0</v>
      </c>
      <c r="I107" s="15">
        <v>0</v>
      </c>
      <c r="J107" s="15">
        <v>0</v>
      </c>
      <c r="K107" s="15">
        <v>0</v>
      </c>
      <c r="L107" s="15">
        <v>0</v>
      </c>
      <c r="M107" s="15">
        <v>0</v>
      </c>
      <c r="N107" s="15">
        <v>0</v>
      </c>
      <c r="O107" s="15">
        <v>0</v>
      </c>
      <c r="P107" s="15">
        <v>0</v>
      </c>
      <c r="Q107" s="15">
        <v>0</v>
      </c>
      <c r="R107" s="15">
        <f>SUM(F107:Q107)</f>
        <v>0</v>
      </c>
    </row>
    <row r="108" spans="1:18" s="17" customFormat="1" x14ac:dyDescent="0.25">
      <c r="A108" s="13">
        <v>986</v>
      </c>
      <c r="B108" s="14" t="s">
        <v>577</v>
      </c>
      <c r="C108" s="28">
        <v>41431020986</v>
      </c>
      <c r="D108" s="13">
        <v>986</v>
      </c>
      <c r="E108" s="14" t="s">
        <v>97</v>
      </c>
      <c r="F108" s="15">
        <v>0</v>
      </c>
      <c r="G108" s="15">
        <v>0</v>
      </c>
      <c r="H108" s="15">
        <v>0</v>
      </c>
      <c r="I108" s="15">
        <v>0</v>
      </c>
      <c r="J108" s="15">
        <v>0</v>
      </c>
      <c r="K108" s="15">
        <v>0</v>
      </c>
      <c r="L108" s="15">
        <v>0</v>
      </c>
      <c r="M108" s="15">
        <v>0</v>
      </c>
      <c r="N108" s="15">
        <v>0</v>
      </c>
      <c r="O108" s="15">
        <v>0</v>
      </c>
      <c r="P108" s="15">
        <v>0</v>
      </c>
      <c r="Q108" s="15">
        <v>0</v>
      </c>
      <c r="R108" s="15">
        <f>SUM(F108:Q108)</f>
        <v>0</v>
      </c>
    </row>
    <row r="109" spans="1:18" s="17" customFormat="1" x14ac:dyDescent="0.25">
      <c r="A109" s="13">
        <v>987</v>
      </c>
      <c r="B109" s="14" t="s">
        <v>578</v>
      </c>
      <c r="C109" s="28">
        <v>41431020987</v>
      </c>
      <c r="D109" s="13">
        <v>987</v>
      </c>
      <c r="E109" s="14" t="s">
        <v>98</v>
      </c>
      <c r="F109" s="15">
        <v>0</v>
      </c>
      <c r="G109" s="15">
        <v>0</v>
      </c>
      <c r="H109" s="15">
        <v>0</v>
      </c>
      <c r="I109" s="15">
        <v>0</v>
      </c>
      <c r="J109" s="15">
        <v>0</v>
      </c>
      <c r="K109" s="15">
        <v>0</v>
      </c>
      <c r="L109" s="15">
        <v>0</v>
      </c>
      <c r="M109" s="15">
        <v>0</v>
      </c>
      <c r="N109" s="15">
        <v>0</v>
      </c>
      <c r="O109" s="15">
        <v>0</v>
      </c>
      <c r="P109" s="15">
        <v>0</v>
      </c>
      <c r="Q109" s="15">
        <v>0</v>
      </c>
      <c r="R109" s="15">
        <f>SUM(F109:Q109)</f>
        <v>0</v>
      </c>
    </row>
    <row r="110" spans="1:18" s="17" customFormat="1" x14ac:dyDescent="0.25">
      <c r="A110" s="16"/>
      <c r="B110" s="11"/>
      <c r="C110" s="49"/>
      <c r="D110" s="16"/>
      <c r="E110" s="11" t="s">
        <v>99</v>
      </c>
      <c r="F110" s="12">
        <f t="shared" ref="F110:R110" si="44">SUM(F111:F111)</f>
        <v>1549505.4466666665</v>
      </c>
      <c r="G110" s="12">
        <f t="shared" si="44"/>
        <v>1427003.8666666665</v>
      </c>
      <c r="H110" s="12">
        <f t="shared" si="44"/>
        <v>1377189.7733333334</v>
      </c>
      <c r="I110" s="12">
        <f t="shared" si="44"/>
        <v>1322052.7233333334</v>
      </c>
      <c r="J110" s="12">
        <f t="shared" si="44"/>
        <v>1399353.09</v>
      </c>
      <c r="K110" s="12">
        <f t="shared" si="44"/>
        <v>1333548.3700000001</v>
      </c>
      <c r="L110" s="12">
        <f t="shared" si="44"/>
        <v>1250617.9166666667</v>
      </c>
      <c r="M110" s="12">
        <f t="shared" si="44"/>
        <v>1285996.1033333335</v>
      </c>
      <c r="N110" s="12">
        <f t="shared" si="44"/>
        <v>1269253.4100000001</v>
      </c>
      <c r="O110" s="12">
        <f t="shared" si="44"/>
        <v>1184775.6604888889</v>
      </c>
      <c r="P110" s="12">
        <f t="shared" si="44"/>
        <v>1205793.2611999998</v>
      </c>
      <c r="Q110" s="12">
        <f t="shared" si="44"/>
        <v>1407664.7447555556</v>
      </c>
      <c r="R110" s="12">
        <f t="shared" si="44"/>
        <v>16012754.366444442</v>
      </c>
    </row>
    <row r="111" spans="1:18" s="17" customFormat="1" x14ac:dyDescent="0.25">
      <c r="A111" s="13">
        <v>902</v>
      </c>
      <c r="B111" s="14" t="s">
        <v>579</v>
      </c>
      <c r="C111" s="28">
        <v>41431030902</v>
      </c>
      <c r="D111" s="13">
        <v>902</v>
      </c>
      <c r="E111" s="14" t="s">
        <v>100</v>
      </c>
      <c r="F111" s="15">
        <v>1549505.4466666665</v>
      </c>
      <c r="G111" s="15">
        <v>1427003.8666666665</v>
      </c>
      <c r="H111" s="15">
        <v>1377189.7733333334</v>
      </c>
      <c r="I111" s="15">
        <v>1322052.7233333334</v>
      </c>
      <c r="J111" s="15">
        <v>1399353.09</v>
      </c>
      <c r="K111" s="15">
        <v>1333548.3700000001</v>
      </c>
      <c r="L111" s="15">
        <v>1250617.9166666667</v>
      </c>
      <c r="M111" s="15">
        <v>1285996.1033333335</v>
      </c>
      <c r="N111" s="15">
        <v>1269253.4100000001</v>
      </c>
      <c r="O111" s="15">
        <v>1184775.6604888889</v>
      </c>
      <c r="P111" s="15">
        <v>1205793.2611999998</v>
      </c>
      <c r="Q111" s="15">
        <v>1407664.7447555556</v>
      </c>
      <c r="R111" s="15">
        <f>SUM(F111:Q111)</f>
        <v>16012754.366444442</v>
      </c>
    </row>
    <row r="112" spans="1:18" s="17" customFormat="1" x14ac:dyDescent="0.25">
      <c r="A112" s="16"/>
      <c r="B112" s="11"/>
      <c r="C112" s="49"/>
      <c r="D112" s="16"/>
      <c r="E112" s="11" t="s">
        <v>101</v>
      </c>
      <c r="F112" s="12">
        <f t="shared" ref="F112:R112" si="45">SUM(F113:F113)</f>
        <v>204119</v>
      </c>
      <c r="G112" s="12">
        <f t="shared" si="45"/>
        <v>153089</v>
      </c>
      <c r="H112" s="12">
        <f t="shared" si="45"/>
        <v>153089</v>
      </c>
      <c r="I112" s="12">
        <f t="shared" si="45"/>
        <v>153089</v>
      </c>
      <c r="J112" s="12">
        <f t="shared" si="45"/>
        <v>204119</v>
      </c>
      <c r="K112" s="12">
        <f t="shared" si="45"/>
        <v>153089</v>
      </c>
      <c r="L112" s="12">
        <f t="shared" si="45"/>
        <v>178604</v>
      </c>
      <c r="M112" s="12">
        <f t="shared" si="45"/>
        <v>153089</v>
      </c>
      <c r="N112" s="12">
        <f t="shared" si="45"/>
        <v>178604</v>
      </c>
      <c r="O112" s="12">
        <f t="shared" si="45"/>
        <v>153089</v>
      </c>
      <c r="P112" s="12">
        <f t="shared" si="45"/>
        <v>153089</v>
      </c>
      <c r="Q112" s="12">
        <f t="shared" si="45"/>
        <v>204119</v>
      </c>
      <c r="R112" s="12">
        <f t="shared" si="45"/>
        <v>2041188</v>
      </c>
    </row>
    <row r="113" spans="1:18" s="17" customFormat="1" x14ac:dyDescent="0.25">
      <c r="A113" s="13">
        <v>903</v>
      </c>
      <c r="B113" s="14" t="s">
        <v>580</v>
      </c>
      <c r="C113" s="28">
        <v>41431040903</v>
      </c>
      <c r="D113" s="13">
        <v>903</v>
      </c>
      <c r="E113" s="14" t="s">
        <v>102</v>
      </c>
      <c r="F113" s="15">
        <v>204119</v>
      </c>
      <c r="G113" s="15">
        <v>153089</v>
      </c>
      <c r="H113" s="15">
        <v>153089</v>
      </c>
      <c r="I113" s="15">
        <v>153089</v>
      </c>
      <c r="J113" s="15">
        <v>204119</v>
      </c>
      <c r="K113" s="15">
        <v>153089</v>
      </c>
      <c r="L113" s="15">
        <v>178604</v>
      </c>
      <c r="M113" s="15">
        <v>153089</v>
      </c>
      <c r="N113" s="15">
        <v>178604</v>
      </c>
      <c r="O113" s="15">
        <v>153089</v>
      </c>
      <c r="P113" s="15">
        <v>153089</v>
      </c>
      <c r="Q113" s="15">
        <v>204119</v>
      </c>
      <c r="R113" s="15">
        <f>SUM(F113:Q113)</f>
        <v>2041188</v>
      </c>
    </row>
    <row r="114" spans="1:18" s="17" customFormat="1" x14ac:dyDescent="0.25">
      <c r="A114" s="16"/>
      <c r="B114" s="11"/>
      <c r="C114" s="49"/>
      <c r="D114" s="16"/>
      <c r="E114" s="11" t="s">
        <v>103</v>
      </c>
      <c r="F114" s="12">
        <f t="shared" ref="F114:R114" si="46">SUM(F115:F118)</f>
        <v>1321530</v>
      </c>
      <c r="G114" s="12">
        <f t="shared" si="46"/>
        <v>2281260</v>
      </c>
      <c r="H114" s="12">
        <f t="shared" si="46"/>
        <v>2331440</v>
      </c>
      <c r="I114" s="12">
        <f t="shared" si="46"/>
        <v>2160450</v>
      </c>
      <c r="J114" s="12">
        <f t="shared" si="46"/>
        <v>2666890</v>
      </c>
      <c r="K114" s="12">
        <f t="shared" si="46"/>
        <v>1401440</v>
      </c>
      <c r="L114" s="12">
        <f t="shared" si="46"/>
        <v>1681260</v>
      </c>
      <c r="M114" s="12">
        <f t="shared" si="46"/>
        <v>1301260</v>
      </c>
      <c r="N114" s="12">
        <f t="shared" si="46"/>
        <v>1731080</v>
      </c>
      <c r="O114" s="12">
        <f t="shared" si="46"/>
        <v>1581080</v>
      </c>
      <c r="P114" s="12">
        <f t="shared" si="46"/>
        <v>2571080</v>
      </c>
      <c r="Q114" s="12">
        <f t="shared" si="46"/>
        <v>3000540</v>
      </c>
      <c r="R114" s="12">
        <f t="shared" si="46"/>
        <v>24029310</v>
      </c>
    </row>
    <row r="115" spans="1:18" s="17" customFormat="1" x14ac:dyDescent="0.25">
      <c r="A115" s="13">
        <v>904</v>
      </c>
      <c r="B115" s="14" t="s">
        <v>581</v>
      </c>
      <c r="C115" s="28">
        <v>41431050904</v>
      </c>
      <c r="D115" s="13">
        <v>904</v>
      </c>
      <c r="E115" s="14" t="s">
        <v>104</v>
      </c>
      <c r="F115" s="15">
        <v>800000</v>
      </c>
      <c r="G115" s="15">
        <v>1800000</v>
      </c>
      <c r="H115" s="15">
        <v>1800000</v>
      </c>
      <c r="I115" s="15">
        <v>1750000</v>
      </c>
      <c r="J115" s="15">
        <v>2100000</v>
      </c>
      <c r="K115" s="15">
        <v>900000</v>
      </c>
      <c r="L115" s="15">
        <v>1200000</v>
      </c>
      <c r="M115" s="15">
        <v>800000</v>
      </c>
      <c r="N115" s="15">
        <v>1300000</v>
      </c>
      <c r="O115" s="15">
        <v>1000000</v>
      </c>
      <c r="P115" s="15">
        <v>2100000</v>
      </c>
      <c r="Q115" s="15">
        <v>2600000</v>
      </c>
      <c r="R115" s="15">
        <f>SUM(F115:Q115)</f>
        <v>18150000</v>
      </c>
    </row>
    <row r="116" spans="1:18" s="17" customFormat="1" x14ac:dyDescent="0.25">
      <c r="A116" s="13">
        <v>906</v>
      </c>
      <c r="B116" s="14" t="s">
        <v>582</v>
      </c>
      <c r="C116" s="28">
        <v>41431050906</v>
      </c>
      <c r="D116" s="13">
        <v>906</v>
      </c>
      <c r="E116" s="14" t="s">
        <v>105</v>
      </c>
      <c r="F116" s="15">
        <v>310000</v>
      </c>
      <c r="G116" s="15">
        <v>300000</v>
      </c>
      <c r="H116" s="15">
        <v>330000</v>
      </c>
      <c r="I116" s="15">
        <v>320000</v>
      </c>
      <c r="J116" s="15">
        <v>315000</v>
      </c>
      <c r="K116" s="15">
        <v>300000</v>
      </c>
      <c r="L116" s="15">
        <v>300000</v>
      </c>
      <c r="M116" s="15">
        <v>320000</v>
      </c>
      <c r="N116" s="15">
        <v>270000</v>
      </c>
      <c r="O116" s="15">
        <v>420000</v>
      </c>
      <c r="P116" s="15">
        <v>310000</v>
      </c>
      <c r="Q116" s="15">
        <v>300000</v>
      </c>
      <c r="R116" s="15">
        <f>SUM(F116:Q116)</f>
        <v>3795000</v>
      </c>
    </row>
    <row r="117" spans="1:18" s="17" customFormat="1" x14ac:dyDescent="0.25">
      <c r="A117" s="13">
        <v>970</v>
      </c>
      <c r="B117" s="14" t="s">
        <v>583</v>
      </c>
      <c r="C117" s="28">
        <v>41431050970</v>
      </c>
      <c r="D117" s="13">
        <v>970</v>
      </c>
      <c r="E117" s="14" t="s">
        <v>106</v>
      </c>
      <c r="F117" s="15">
        <v>171530</v>
      </c>
      <c r="G117" s="15">
        <v>141260</v>
      </c>
      <c r="H117" s="15">
        <v>161440</v>
      </c>
      <c r="I117" s="15">
        <v>50450</v>
      </c>
      <c r="J117" s="15">
        <v>211890</v>
      </c>
      <c r="K117" s="15">
        <v>161440</v>
      </c>
      <c r="L117" s="15">
        <v>141260</v>
      </c>
      <c r="M117" s="15">
        <v>141260</v>
      </c>
      <c r="N117" s="15">
        <v>121080</v>
      </c>
      <c r="O117" s="15">
        <v>121080</v>
      </c>
      <c r="P117" s="15">
        <v>121080</v>
      </c>
      <c r="Q117" s="15">
        <v>60540</v>
      </c>
      <c r="R117" s="15">
        <f>SUM(F117:Q117)</f>
        <v>1604310</v>
      </c>
    </row>
    <row r="118" spans="1:18" s="17" customFormat="1" x14ac:dyDescent="0.25">
      <c r="A118" s="13">
        <v>976</v>
      </c>
      <c r="B118" s="14" t="s">
        <v>584</v>
      </c>
      <c r="C118" s="28">
        <v>41431050976</v>
      </c>
      <c r="D118" s="13">
        <v>976</v>
      </c>
      <c r="E118" s="14" t="s">
        <v>107</v>
      </c>
      <c r="F118" s="15">
        <v>40000</v>
      </c>
      <c r="G118" s="15">
        <v>40000</v>
      </c>
      <c r="H118" s="15">
        <v>40000</v>
      </c>
      <c r="I118" s="15">
        <v>40000</v>
      </c>
      <c r="J118" s="15">
        <v>40000</v>
      </c>
      <c r="K118" s="15">
        <v>40000</v>
      </c>
      <c r="L118" s="15">
        <v>40000</v>
      </c>
      <c r="M118" s="15">
        <v>40000</v>
      </c>
      <c r="N118" s="15">
        <v>40000</v>
      </c>
      <c r="O118" s="15">
        <v>40000</v>
      </c>
      <c r="P118" s="15">
        <v>40000</v>
      </c>
      <c r="Q118" s="15">
        <v>40000</v>
      </c>
      <c r="R118" s="15">
        <f>SUM(F118:Q118)</f>
        <v>480000</v>
      </c>
    </row>
    <row r="119" spans="1:18" s="17" customFormat="1" x14ac:dyDescent="0.25">
      <c r="A119" s="16"/>
      <c r="B119" s="11"/>
      <c r="C119" s="49"/>
      <c r="D119" s="16"/>
      <c r="E119" s="11" t="s">
        <v>108</v>
      </c>
      <c r="F119" s="12">
        <f t="shared" ref="F119:R119" si="47">SUM(F120:F123)</f>
        <v>12340.800000000001</v>
      </c>
      <c r="G119" s="12">
        <f t="shared" si="47"/>
        <v>5361767.84</v>
      </c>
      <c r="H119" s="12">
        <f t="shared" si="47"/>
        <v>510935.88</v>
      </c>
      <c r="I119" s="12">
        <f t="shared" si="47"/>
        <v>1111535.3</v>
      </c>
      <c r="J119" s="12">
        <f t="shared" si="47"/>
        <v>1658.7</v>
      </c>
      <c r="K119" s="12">
        <f t="shared" si="47"/>
        <v>5228040.0599999996</v>
      </c>
      <c r="L119" s="12">
        <f t="shared" si="47"/>
        <v>10682.1</v>
      </c>
      <c r="M119" s="12">
        <f t="shared" si="47"/>
        <v>1113194</v>
      </c>
      <c r="N119" s="12">
        <f t="shared" si="47"/>
        <v>509277.18</v>
      </c>
      <c r="O119" s="12">
        <f t="shared" si="47"/>
        <v>0</v>
      </c>
      <c r="P119" s="12">
        <f t="shared" si="47"/>
        <v>1658.7</v>
      </c>
      <c r="Q119" s="12">
        <f t="shared" si="47"/>
        <v>0</v>
      </c>
      <c r="R119" s="12">
        <f t="shared" si="47"/>
        <v>13861090.559999999</v>
      </c>
    </row>
    <row r="120" spans="1:18" s="17" customFormat="1" x14ac:dyDescent="0.25">
      <c r="A120" s="13">
        <v>800</v>
      </c>
      <c r="B120" s="14" t="s">
        <v>585</v>
      </c>
      <c r="C120" s="28">
        <v>41431060800</v>
      </c>
      <c r="D120" s="13">
        <v>800</v>
      </c>
      <c r="E120" s="14" t="s">
        <v>109</v>
      </c>
      <c r="F120" s="15">
        <v>0</v>
      </c>
      <c r="G120" s="15">
        <v>5228040.0599999996</v>
      </c>
      <c r="H120" s="15">
        <v>0</v>
      </c>
      <c r="I120" s="15">
        <v>0</v>
      </c>
      <c r="J120" s="15">
        <v>0</v>
      </c>
      <c r="K120" s="15">
        <v>5228040.0599999996</v>
      </c>
      <c r="L120" s="15">
        <v>0</v>
      </c>
      <c r="M120" s="15">
        <v>0</v>
      </c>
      <c r="N120" s="15">
        <v>0</v>
      </c>
      <c r="O120" s="15">
        <v>0</v>
      </c>
      <c r="P120" s="15">
        <v>0</v>
      </c>
      <c r="Q120" s="15">
        <v>0</v>
      </c>
      <c r="R120" s="15">
        <f>SUM(F120:Q120)</f>
        <v>10456080.119999999</v>
      </c>
    </row>
    <row r="121" spans="1:18" s="17" customFormat="1" x14ac:dyDescent="0.25">
      <c r="A121" s="13">
        <v>907</v>
      </c>
      <c r="B121" s="14" t="s">
        <v>586</v>
      </c>
      <c r="C121" s="28">
        <v>41431060907</v>
      </c>
      <c r="D121" s="13">
        <v>907</v>
      </c>
      <c r="E121" s="14" t="s">
        <v>110</v>
      </c>
      <c r="F121" s="15">
        <v>0</v>
      </c>
      <c r="G121" s="15">
        <v>133727.78</v>
      </c>
      <c r="H121" s="15">
        <v>509277.18</v>
      </c>
      <c r="I121" s="15">
        <v>1111535.3</v>
      </c>
      <c r="J121" s="15">
        <v>0</v>
      </c>
      <c r="K121" s="15">
        <v>0</v>
      </c>
      <c r="L121" s="15">
        <v>0</v>
      </c>
      <c r="M121" s="15">
        <v>1111535.3</v>
      </c>
      <c r="N121" s="15">
        <v>509277.18</v>
      </c>
      <c r="O121" s="15">
        <v>0</v>
      </c>
      <c r="P121" s="15">
        <v>0</v>
      </c>
      <c r="Q121" s="15">
        <v>0</v>
      </c>
      <c r="R121" s="15">
        <f>SUM(F121:Q121)</f>
        <v>3375352.74</v>
      </c>
    </row>
    <row r="122" spans="1:18" s="17" customFormat="1" x14ac:dyDescent="0.25">
      <c r="A122" s="13">
        <v>908</v>
      </c>
      <c r="B122" s="14" t="s">
        <v>587</v>
      </c>
      <c r="C122" s="28">
        <v>41431060908</v>
      </c>
      <c r="D122" s="13">
        <v>908</v>
      </c>
      <c r="E122" s="14" t="s">
        <v>111</v>
      </c>
      <c r="F122" s="15">
        <v>1658.7</v>
      </c>
      <c r="G122" s="15">
        <v>0</v>
      </c>
      <c r="H122" s="15">
        <v>1658.7</v>
      </c>
      <c r="I122" s="15">
        <v>0</v>
      </c>
      <c r="J122" s="15">
        <v>1658.7</v>
      </c>
      <c r="K122" s="15">
        <v>0</v>
      </c>
      <c r="L122" s="15">
        <v>0</v>
      </c>
      <c r="M122" s="15">
        <v>1658.7</v>
      </c>
      <c r="N122" s="15">
        <v>0</v>
      </c>
      <c r="O122" s="15">
        <v>0</v>
      </c>
      <c r="P122" s="15">
        <v>1658.7</v>
      </c>
      <c r="Q122" s="15">
        <v>0</v>
      </c>
      <c r="R122" s="15">
        <f>SUM(F122:Q122)</f>
        <v>8293.5</v>
      </c>
    </row>
    <row r="123" spans="1:18" s="17" customFormat="1" x14ac:dyDescent="0.25">
      <c r="A123" s="13">
        <v>909</v>
      </c>
      <c r="B123" s="14" t="s">
        <v>588</v>
      </c>
      <c r="C123" s="28">
        <v>41431060909</v>
      </c>
      <c r="D123" s="13">
        <v>909</v>
      </c>
      <c r="E123" s="14" t="s">
        <v>112</v>
      </c>
      <c r="F123" s="15">
        <v>10682.1</v>
      </c>
      <c r="G123" s="15">
        <v>0</v>
      </c>
      <c r="H123" s="15">
        <v>0</v>
      </c>
      <c r="I123" s="15">
        <v>0</v>
      </c>
      <c r="J123" s="15">
        <v>0</v>
      </c>
      <c r="K123" s="15">
        <v>0</v>
      </c>
      <c r="L123" s="15">
        <v>10682.1</v>
      </c>
      <c r="M123" s="15">
        <v>0</v>
      </c>
      <c r="N123" s="15">
        <v>0</v>
      </c>
      <c r="O123" s="15">
        <v>0</v>
      </c>
      <c r="P123" s="15">
        <v>0</v>
      </c>
      <c r="Q123" s="15">
        <v>0</v>
      </c>
      <c r="R123" s="15">
        <f>SUM(F123:Q123)</f>
        <v>21364.2</v>
      </c>
    </row>
    <row r="124" spans="1:18" s="17" customFormat="1" x14ac:dyDescent="0.25">
      <c r="A124" s="16"/>
      <c r="B124" s="11"/>
      <c r="C124" s="49"/>
      <c r="D124" s="16"/>
      <c r="E124" s="11" t="s">
        <v>113</v>
      </c>
      <c r="F124" s="12">
        <f t="shared" ref="F124:R124" si="48">SUM(F125:F126)</f>
        <v>122500</v>
      </c>
      <c r="G124" s="12">
        <f t="shared" si="48"/>
        <v>570000</v>
      </c>
      <c r="H124" s="12">
        <f t="shared" si="48"/>
        <v>570000</v>
      </c>
      <c r="I124" s="12">
        <f t="shared" si="48"/>
        <v>215000</v>
      </c>
      <c r="J124" s="12">
        <f t="shared" si="48"/>
        <v>370000</v>
      </c>
      <c r="K124" s="12">
        <f t="shared" si="48"/>
        <v>420000</v>
      </c>
      <c r="L124" s="12">
        <f t="shared" si="48"/>
        <v>280000</v>
      </c>
      <c r="M124" s="12">
        <f t="shared" si="48"/>
        <v>190000</v>
      </c>
      <c r="N124" s="12">
        <f t="shared" si="48"/>
        <v>920000</v>
      </c>
      <c r="O124" s="12">
        <f t="shared" si="48"/>
        <v>470000</v>
      </c>
      <c r="P124" s="12">
        <f t="shared" si="48"/>
        <v>1170000</v>
      </c>
      <c r="Q124" s="12">
        <f t="shared" si="48"/>
        <v>295000</v>
      </c>
      <c r="R124" s="12">
        <f t="shared" si="48"/>
        <v>5592500</v>
      </c>
    </row>
    <row r="125" spans="1:18" s="17" customFormat="1" x14ac:dyDescent="0.25">
      <c r="A125" s="13">
        <v>910</v>
      </c>
      <c r="B125" s="14" t="s">
        <v>589</v>
      </c>
      <c r="C125" s="28">
        <v>41431070910</v>
      </c>
      <c r="D125" s="13">
        <v>910</v>
      </c>
      <c r="E125" s="25" t="s">
        <v>114</v>
      </c>
      <c r="F125" s="15">
        <v>52500</v>
      </c>
      <c r="G125" s="15">
        <v>500000</v>
      </c>
      <c r="H125" s="15">
        <v>500000</v>
      </c>
      <c r="I125" s="15">
        <v>145000</v>
      </c>
      <c r="J125" s="15">
        <v>300000</v>
      </c>
      <c r="K125" s="15">
        <v>350000</v>
      </c>
      <c r="L125" s="15">
        <v>210000</v>
      </c>
      <c r="M125" s="15">
        <v>120000</v>
      </c>
      <c r="N125" s="15">
        <v>850000</v>
      </c>
      <c r="O125" s="15">
        <v>400000</v>
      </c>
      <c r="P125" s="15">
        <v>1100000</v>
      </c>
      <c r="Q125" s="15">
        <v>225000</v>
      </c>
      <c r="R125" s="15">
        <f>SUM(F125:Q125)</f>
        <v>4752500</v>
      </c>
    </row>
    <row r="126" spans="1:18" s="17" customFormat="1" x14ac:dyDescent="0.25">
      <c r="A126" s="13">
        <v>1022</v>
      </c>
      <c r="B126" s="14" t="s">
        <v>590</v>
      </c>
      <c r="C126" s="28">
        <v>41431071022</v>
      </c>
      <c r="D126" s="13">
        <v>1022</v>
      </c>
      <c r="E126" s="14" t="s">
        <v>115</v>
      </c>
      <c r="F126" s="15">
        <v>70000</v>
      </c>
      <c r="G126" s="15">
        <v>70000</v>
      </c>
      <c r="H126" s="15">
        <v>70000</v>
      </c>
      <c r="I126" s="15">
        <v>70000</v>
      </c>
      <c r="J126" s="15">
        <v>70000</v>
      </c>
      <c r="K126" s="15">
        <v>70000</v>
      </c>
      <c r="L126" s="15">
        <v>70000</v>
      </c>
      <c r="M126" s="15">
        <v>70000</v>
      </c>
      <c r="N126" s="15">
        <v>70000</v>
      </c>
      <c r="O126" s="15">
        <v>70000</v>
      </c>
      <c r="P126" s="15">
        <v>70000</v>
      </c>
      <c r="Q126" s="15">
        <v>70000</v>
      </c>
      <c r="R126" s="15">
        <f>SUM(F126:Q126)</f>
        <v>840000</v>
      </c>
    </row>
    <row r="127" spans="1:18" s="17" customFormat="1" x14ac:dyDescent="0.25">
      <c r="A127" s="16"/>
      <c r="B127" s="11"/>
      <c r="C127" s="49"/>
      <c r="D127" s="16"/>
      <c r="E127" s="11" t="s">
        <v>116</v>
      </c>
      <c r="F127" s="12">
        <f t="shared" ref="F127:R127" si="49">SUM(F128:F136)</f>
        <v>930698.52</v>
      </c>
      <c r="G127" s="12">
        <f t="shared" si="49"/>
        <v>828887.02</v>
      </c>
      <c r="H127" s="12">
        <f t="shared" si="49"/>
        <v>914995</v>
      </c>
      <c r="I127" s="12">
        <f t="shared" si="49"/>
        <v>882006.5</v>
      </c>
      <c r="J127" s="12">
        <f t="shared" si="49"/>
        <v>929919</v>
      </c>
      <c r="K127" s="12">
        <f t="shared" si="49"/>
        <v>907221</v>
      </c>
      <c r="L127" s="12">
        <f t="shared" si="49"/>
        <v>961174.5</v>
      </c>
      <c r="M127" s="12">
        <f t="shared" si="49"/>
        <v>943487</v>
      </c>
      <c r="N127" s="12">
        <f t="shared" si="49"/>
        <v>908497.5</v>
      </c>
      <c r="O127" s="12">
        <f t="shared" si="49"/>
        <v>975748.54999999993</v>
      </c>
      <c r="P127" s="12">
        <f t="shared" si="49"/>
        <v>916062.12320000003</v>
      </c>
      <c r="Q127" s="12">
        <f t="shared" si="49"/>
        <v>1163542.9233333333</v>
      </c>
      <c r="R127" s="12">
        <f t="shared" si="49"/>
        <v>11262239.636533335</v>
      </c>
    </row>
    <row r="128" spans="1:18" s="17" customFormat="1" x14ac:dyDescent="0.25">
      <c r="A128" s="13">
        <v>911</v>
      </c>
      <c r="B128" s="14" t="s">
        <v>591</v>
      </c>
      <c r="C128" s="28">
        <v>41431080911</v>
      </c>
      <c r="D128" s="13">
        <v>911</v>
      </c>
      <c r="E128" s="14" t="s">
        <v>117</v>
      </c>
      <c r="F128" s="15">
        <v>407174.5</v>
      </c>
      <c r="G128" s="15">
        <v>341278.6</v>
      </c>
      <c r="H128" s="15">
        <v>379270.5</v>
      </c>
      <c r="I128" s="15">
        <v>383878</v>
      </c>
      <c r="J128" s="15">
        <v>406813.5</v>
      </c>
      <c r="K128" s="15">
        <v>402167.5</v>
      </c>
      <c r="L128" s="15">
        <v>434577.5</v>
      </c>
      <c r="M128" s="15">
        <v>423053</v>
      </c>
      <c r="N128" s="15">
        <v>403037.5</v>
      </c>
      <c r="O128" s="15">
        <v>478008.05666666664</v>
      </c>
      <c r="P128" s="15">
        <v>436941.65333333332</v>
      </c>
      <c r="Q128" s="15">
        <v>575829.16666666674</v>
      </c>
      <c r="R128" s="15">
        <f t="shared" ref="R128:R136" si="50">SUM(F128:Q128)</f>
        <v>5072029.4766666675</v>
      </c>
    </row>
    <row r="129" spans="1:18" s="17" customFormat="1" x14ac:dyDescent="0.25">
      <c r="A129" s="13">
        <v>912</v>
      </c>
      <c r="B129" s="14" t="s">
        <v>592</v>
      </c>
      <c r="C129" s="28">
        <v>41431080912</v>
      </c>
      <c r="D129" s="13">
        <v>912</v>
      </c>
      <c r="E129" s="14" t="s">
        <v>118</v>
      </c>
      <c r="F129" s="15">
        <v>0</v>
      </c>
      <c r="G129" s="15">
        <v>0</v>
      </c>
      <c r="H129" s="15">
        <v>0</v>
      </c>
      <c r="I129" s="15">
        <v>0</v>
      </c>
      <c r="J129" s="15">
        <v>0</v>
      </c>
      <c r="K129" s="15">
        <v>0</v>
      </c>
      <c r="L129" s="15">
        <v>0</v>
      </c>
      <c r="M129" s="15">
        <v>0</v>
      </c>
      <c r="N129" s="15">
        <v>0</v>
      </c>
      <c r="O129" s="15">
        <v>0</v>
      </c>
      <c r="P129" s="15">
        <v>0</v>
      </c>
      <c r="Q129" s="15">
        <v>0</v>
      </c>
      <c r="R129" s="15">
        <f t="shared" si="50"/>
        <v>0</v>
      </c>
    </row>
    <row r="130" spans="1:18" s="17" customFormat="1" x14ac:dyDescent="0.25">
      <c r="A130" s="13">
        <v>913</v>
      </c>
      <c r="B130" s="14" t="s">
        <v>593</v>
      </c>
      <c r="C130" s="28">
        <v>41431080913</v>
      </c>
      <c r="D130" s="13">
        <v>913</v>
      </c>
      <c r="E130" s="14" t="s">
        <v>119</v>
      </c>
      <c r="F130" s="15">
        <v>83332.5</v>
      </c>
      <c r="G130" s="15">
        <v>84882.5</v>
      </c>
      <c r="H130" s="15">
        <v>75386.5</v>
      </c>
      <c r="I130" s="15">
        <v>70081</v>
      </c>
      <c r="J130" s="15">
        <v>78948</v>
      </c>
      <c r="K130" s="15">
        <v>79415</v>
      </c>
      <c r="L130" s="15">
        <v>83223</v>
      </c>
      <c r="M130" s="15">
        <v>88467</v>
      </c>
      <c r="N130" s="15">
        <v>75480</v>
      </c>
      <c r="O130" s="15">
        <v>81561.420000000013</v>
      </c>
      <c r="P130" s="15">
        <v>66704.450000000012</v>
      </c>
      <c r="Q130" s="15">
        <v>84564.256666666653</v>
      </c>
      <c r="R130" s="15">
        <f t="shared" si="50"/>
        <v>952045.62666666671</v>
      </c>
    </row>
    <row r="131" spans="1:18" s="17" customFormat="1" x14ac:dyDescent="0.25">
      <c r="A131" s="13">
        <v>914</v>
      </c>
      <c r="B131" s="14" t="s">
        <v>594</v>
      </c>
      <c r="C131" s="28">
        <v>41431080914</v>
      </c>
      <c r="D131" s="13">
        <v>914</v>
      </c>
      <c r="E131" s="14" t="s">
        <v>120</v>
      </c>
      <c r="F131" s="15">
        <v>5907.5</v>
      </c>
      <c r="G131" s="15">
        <v>6649.5</v>
      </c>
      <c r="H131" s="15">
        <v>6996</v>
      </c>
      <c r="I131" s="15">
        <v>4878.5</v>
      </c>
      <c r="J131" s="15">
        <v>7546</v>
      </c>
      <c r="K131" s="15">
        <v>7683.5</v>
      </c>
      <c r="L131" s="15">
        <v>7386.5</v>
      </c>
      <c r="M131" s="15">
        <v>9708.5</v>
      </c>
      <c r="N131" s="15">
        <v>7661.5</v>
      </c>
      <c r="O131" s="15">
        <v>8502.5666666666657</v>
      </c>
      <c r="P131" s="15">
        <v>7733.1100000000006</v>
      </c>
      <c r="Q131" s="15">
        <v>5902.2666666666646</v>
      </c>
      <c r="R131" s="15">
        <f t="shared" si="50"/>
        <v>86555.443333333329</v>
      </c>
    </row>
    <row r="132" spans="1:18" s="17" customFormat="1" x14ac:dyDescent="0.25">
      <c r="A132" s="13">
        <v>915</v>
      </c>
      <c r="B132" s="14" t="s">
        <v>595</v>
      </c>
      <c r="C132" s="28">
        <v>41431080915</v>
      </c>
      <c r="D132" s="13">
        <v>915</v>
      </c>
      <c r="E132" s="14" t="s">
        <v>121</v>
      </c>
      <c r="F132" s="15">
        <v>364129</v>
      </c>
      <c r="G132" s="15">
        <v>331864</v>
      </c>
      <c r="H132" s="15">
        <v>389568</v>
      </c>
      <c r="I132" s="15">
        <v>358473</v>
      </c>
      <c r="J132" s="15">
        <v>370190.5</v>
      </c>
      <c r="K132" s="15">
        <v>354502</v>
      </c>
      <c r="L132" s="15">
        <v>369455</v>
      </c>
      <c r="M132" s="15">
        <v>359593.5</v>
      </c>
      <c r="N132" s="15">
        <v>357512.5</v>
      </c>
      <c r="O132" s="15">
        <v>348163.39666666667</v>
      </c>
      <c r="P132" s="15">
        <v>343236.77666666661</v>
      </c>
      <c r="Q132" s="15">
        <v>432940.19666666666</v>
      </c>
      <c r="R132" s="15">
        <f t="shared" si="50"/>
        <v>4379627.8699999992</v>
      </c>
    </row>
    <row r="133" spans="1:18" s="17" customFormat="1" x14ac:dyDescent="0.25">
      <c r="A133" s="13">
        <v>916</v>
      </c>
      <c r="B133" s="14"/>
      <c r="C133" s="28"/>
      <c r="D133" s="13">
        <v>916</v>
      </c>
      <c r="E133" s="14" t="s">
        <v>122</v>
      </c>
      <c r="F133" s="15">
        <v>0</v>
      </c>
      <c r="G133" s="15">
        <v>0</v>
      </c>
      <c r="H133" s="15">
        <v>0</v>
      </c>
      <c r="I133" s="15">
        <v>0</v>
      </c>
      <c r="J133" s="15">
        <v>0</v>
      </c>
      <c r="K133" s="15">
        <v>0</v>
      </c>
      <c r="L133" s="15">
        <v>0</v>
      </c>
      <c r="M133" s="15">
        <v>0</v>
      </c>
      <c r="N133" s="15">
        <v>0</v>
      </c>
      <c r="O133" s="15">
        <v>0</v>
      </c>
      <c r="P133" s="15">
        <v>0</v>
      </c>
      <c r="Q133" s="15">
        <v>0</v>
      </c>
      <c r="R133" s="15">
        <f t="shared" si="50"/>
        <v>0</v>
      </c>
    </row>
    <row r="134" spans="1:18" s="17" customFormat="1" x14ac:dyDescent="0.25">
      <c r="A134" s="13">
        <v>917</v>
      </c>
      <c r="B134" s="14" t="s">
        <v>596</v>
      </c>
      <c r="C134" s="28">
        <v>41431080917</v>
      </c>
      <c r="D134" s="13">
        <v>917</v>
      </c>
      <c r="E134" s="14" t="s">
        <v>123</v>
      </c>
      <c r="F134" s="15">
        <v>70155.01999999999</v>
      </c>
      <c r="G134" s="15">
        <v>64212.42</v>
      </c>
      <c r="H134" s="15">
        <v>63774</v>
      </c>
      <c r="I134" s="15">
        <v>64696</v>
      </c>
      <c r="J134" s="15">
        <v>66421</v>
      </c>
      <c r="K134" s="15">
        <v>63453</v>
      </c>
      <c r="L134" s="15">
        <v>66532.5</v>
      </c>
      <c r="M134" s="15">
        <v>62665</v>
      </c>
      <c r="N134" s="15">
        <v>64806</v>
      </c>
      <c r="O134" s="15">
        <v>59513.11</v>
      </c>
      <c r="P134" s="15">
        <v>61446.133200000011</v>
      </c>
      <c r="Q134" s="15">
        <v>64307.036666666667</v>
      </c>
      <c r="R134" s="15">
        <f t="shared" si="50"/>
        <v>771981.21986666659</v>
      </c>
    </row>
    <row r="135" spans="1:18" s="17" customFormat="1" x14ac:dyDescent="0.25">
      <c r="A135" s="13">
        <v>918</v>
      </c>
      <c r="B135" s="14" t="s">
        <v>597</v>
      </c>
      <c r="C135" s="28">
        <v>41431080918</v>
      </c>
      <c r="D135" s="13">
        <v>918</v>
      </c>
      <c r="E135" s="14" t="s">
        <v>124</v>
      </c>
      <c r="F135" s="15">
        <v>0</v>
      </c>
      <c r="G135" s="15">
        <v>0</v>
      </c>
      <c r="H135" s="15">
        <v>0</v>
      </c>
      <c r="I135" s="15">
        <v>0</v>
      </c>
      <c r="J135" s="15">
        <v>0</v>
      </c>
      <c r="K135" s="15">
        <v>0</v>
      </c>
      <c r="L135" s="15">
        <v>0</v>
      </c>
      <c r="M135" s="15">
        <v>0</v>
      </c>
      <c r="N135" s="15">
        <v>0</v>
      </c>
      <c r="O135" s="15">
        <v>0</v>
      </c>
      <c r="P135" s="15">
        <v>0</v>
      </c>
      <c r="Q135" s="15">
        <v>0</v>
      </c>
      <c r="R135" s="15">
        <f t="shared" si="50"/>
        <v>0</v>
      </c>
    </row>
    <row r="136" spans="1:18" s="17" customFormat="1" x14ac:dyDescent="0.25">
      <c r="A136" s="13">
        <v>919</v>
      </c>
      <c r="B136" s="14"/>
      <c r="C136" s="28"/>
      <c r="D136" s="13">
        <v>919</v>
      </c>
      <c r="E136" s="14" t="s">
        <v>125</v>
      </c>
      <c r="F136" s="15">
        <v>0</v>
      </c>
      <c r="G136" s="15">
        <v>0</v>
      </c>
      <c r="H136" s="15">
        <v>0</v>
      </c>
      <c r="I136" s="15">
        <v>0</v>
      </c>
      <c r="J136" s="15">
        <v>0</v>
      </c>
      <c r="K136" s="15">
        <v>0</v>
      </c>
      <c r="L136" s="15">
        <v>0</v>
      </c>
      <c r="M136" s="15">
        <v>0</v>
      </c>
      <c r="N136" s="15">
        <v>0</v>
      </c>
      <c r="O136" s="15">
        <v>0</v>
      </c>
      <c r="P136" s="15">
        <v>0</v>
      </c>
      <c r="Q136" s="15">
        <v>0</v>
      </c>
      <c r="R136" s="15">
        <f t="shared" si="50"/>
        <v>0</v>
      </c>
    </row>
    <row r="137" spans="1:18" s="17" customFormat="1" x14ac:dyDescent="0.25">
      <c r="A137" s="16"/>
      <c r="B137" s="11"/>
      <c r="C137" s="49"/>
      <c r="D137" s="16"/>
      <c r="E137" s="11" t="s">
        <v>126</v>
      </c>
      <c r="F137" s="12">
        <f t="shared" ref="F137:R137" si="51">SUM(F138:F142)</f>
        <v>61016</v>
      </c>
      <c r="G137" s="12">
        <f t="shared" si="51"/>
        <v>56652.5</v>
      </c>
      <c r="H137" s="12">
        <f t="shared" si="51"/>
        <v>454478.5</v>
      </c>
      <c r="I137" s="12">
        <f t="shared" si="51"/>
        <v>470857.5</v>
      </c>
      <c r="J137" s="12">
        <f t="shared" si="51"/>
        <v>464380.5</v>
      </c>
      <c r="K137" s="12">
        <f t="shared" si="51"/>
        <v>467943.5</v>
      </c>
      <c r="L137" s="12">
        <f t="shared" si="51"/>
        <v>475350.5</v>
      </c>
      <c r="M137" s="12">
        <f t="shared" si="51"/>
        <v>480298</v>
      </c>
      <c r="N137" s="12">
        <f t="shared" si="51"/>
        <v>482256</v>
      </c>
      <c r="O137" s="12">
        <f t="shared" si="51"/>
        <v>465554.64</v>
      </c>
      <c r="P137" s="12">
        <f t="shared" si="51"/>
        <v>464436.90666666668</v>
      </c>
      <c r="Q137" s="12">
        <f t="shared" si="51"/>
        <v>459456.4449</v>
      </c>
      <c r="R137" s="12">
        <f t="shared" si="51"/>
        <v>4802680.9915666664</v>
      </c>
    </row>
    <row r="138" spans="1:18" s="17" customFormat="1" x14ac:dyDescent="0.25">
      <c r="A138" s="13">
        <v>920</v>
      </c>
      <c r="B138" s="14" t="s">
        <v>598</v>
      </c>
      <c r="C138" s="28">
        <v>41431090920</v>
      </c>
      <c r="D138" s="13">
        <v>920</v>
      </c>
      <c r="E138" s="14" t="s">
        <v>127</v>
      </c>
      <c r="F138" s="15">
        <v>0</v>
      </c>
      <c r="G138" s="15">
        <v>0</v>
      </c>
      <c r="H138" s="15">
        <v>0</v>
      </c>
      <c r="I138" s="15">
        <v>0</v>
      </c>
      <c r="J138" s="15">
        <v>0</v>
      </c>
      <c r="K138" s="15">
        <v>0</v>
      </c>
      <c r="L138" s="15">
        <v>0</v>
      </c>
      <c r="M138" s="15">
        <v>0</v>
      </c>
      <c r="N138" s="15">
        <v>0</v>
      </c>
      <c r="O138" s="15">
        <v>0</v>
      </c>
      <c r="P138" s="15">
        <v>0</v>
      </c>
      <c r="Q138" s="15">
        <v>0</v>
      </c>
      <c r="R138" s="15">
        <f>SUM(F138:Q138)</f>
        <v>0</v>
      </c>
    </row>
    <row r="139" spans="1:18" s="17" customFormat="1" x14ac:dyDescent="0.25">
      <c r="A139" s="13">
        <v>921</v>
      </c>
      <c r="B139" s="14" t="s">
        <v>599</v>
      </c>
      <c r="C139" s="28">
        <v>41431090921</v>
      </c>
      <c r="D139" s="13">
        <v>921</v>
      </c>
      <c r="E139" s="14" t="s">
        <v>128</v>
      </c>
      <c r="F139" s="15">
        <v>26000</v>
      </c>
      <c r="G139" s="15">
        <v>26000</v>
      </c>
      <c r="H139" s="15">
        <v>26000</v>
      </c>
      <c r="I139" s="15">
        <v>26000</v>
      </c>
      <c r="J139" s="15">
        <v>26000</v>
      </c>
      <c r="K139" s="15">
        <v>26000</v>
      </c>
      <c r="L139" s="15">
        <v>26000</v>
      </c>
      <c r="M139" s="15">
        <v>26000</v>
      </c>
      <c r="N139" s="15">
        <v>26000</v>
      </c>
      <c r="O139" s="15">
        <v>26000</v>
      </c>
      <c r="P139" s="15">
        <v>26000</v>
      </c>
      <c r="Q139" s="15">
        <v>26000</v>
      </c>
      <c r="R139" s="15">
        <f>SUM(F139:Q139)</f>
        <v>312000</v>
      </c>
    </row>
    <row r="140" spans="1:18" s="17" customFormat="1" x14ac:dyDescent="0.25">
      <c r="A140" s="13">
        <v>922</v>
      </c>
      <c r="B140" s="14" t="s">
        <v>600</v>
      </c>
      <c r="C140" s="28">
        <v>41431090922</v>
      </c>
      <c r="D140" s="13">
        <v>922</v>
      </c>
      <c r="E140" s="14" t="s">
        <v>129</v>
      </c>
      <c r="F140" s="15">
        <v>35016</v>
      </c>
      <c r="G140" s="15">
        <v>30652.5</v>
      </c>
      <c r="H140" s="15">
        <v>29078.5</v>
      </c>
      <c r="I140" s="15">
        <v>45457.5</v>
      </c>
      <c r="J140" s="15">
        <v>48980.5</v>
      </c>
      <c r="K140" s="15">
        <v>52543.5</v>
      </c>
      <c r="L140" s="15">
        <v>59950.5</v>
      </c>
      <c r="M140" s="15">
        <v>64898</v>
      </c>
      <c r="N140" s="15">
        <v>66856</v>
      </c>
      <c r="O140" s="15">
        <v>50154.64</v>
      </c>
      <c r="P140" s="15">
        <v>49036.906666666662</v>
      </c>
      <c r="Q140" s="15">
        <v>44056.444900000002</v>
      </c>
      <c r="R140" s="15">
        <f>SUM(F140:Q140)</f>
        <v>576680.99156666663</v>
      </c>
    </row>
    <row r="141" spans="1:18" s="17" customFormat="1" x14ac:dyDescent="0.25">
      <c r="A141" s="13">
        <v>1024</v>
      </c>
      <c r="B141" s="14" t="s">
        <v>803</v>
      </c>
      <c r="C141" s="28">
        <v>41431091024</v>
      </c>
      <c r="D141" s="13">
        <v>1024</v>
      </c>
      <c r="E141" s="14" t="s">
        <v>601</v>
      </c>
      <c r="F141" s="15">
        <v>0</v>
      </c>
      <c r="G141" s="15">
        <v>0</v>
      </c>
      <c r="H141" s="15">
        <v>399400</v>
      </c>
      <c r="I141" s="15">
        <v>399400</v>
      </c>
      <c r="J141" s="15">
        <v>389400</v>
      </c>
      <c r="K141" s="15">
        <v>389400</v>
      </c>
      <c r="L141" s="15">
        <v>389400</v>
      </c>
      <c r="M141" s="15">
        <v>389400</v>
      </c>
      <c r="N141" s="15">
        <v>389400</v>
      </c>
      <c r="O141" s="15">
        <v>389400</v>
      </c>
      <c r="P141" s="15">
        <v>389400</v>
      </c>
      <c r="Q141" s="15">
        <v>389400</v>
      </c>
      <c r="R141" s="15">
        <f>SUM(F141:Q141)</f>
        <v>3914000</v>
      </c>
    </row>
    <row r="142" spans="1:18" s="17" customFormat="1" x14ac:dyDescent="0.25">
      <c r="A142" s="13">
        <v>923</v>
      </c>
      <c r="B142" s="14"/>
      <c r="C142" s="28"/>
      <c r="D142" s="13">
        <v>923</v>
      </c>
      <c r="E142" s="14" t="s">
        <v>130</v>
      </c>
      <c r="F142" s="15">
        <v>0</v>
      </c>
      <c r="G142" s="15">
        <v>0</v>
      </c>
      <c r="H142" s="15">
        <v>0</v>
      </c>
      <c r="I142" s="15">
        <v>0</v>
      </c>
      <c r="J142" s="15">
        <v>0</v>
      </c>
      <c r="K142" s="15">
        <v>0</v>
      </c>
      <c r="L142" s="15">
        <v>0</v>
      </c>
      <c r="M142" s="15">
        <v>0</v>
      </c>
      <c r="N142" s="15">
        <v>0</v>
      </c>
      <c r="O142" s="15">
        <v>0</v>
      </c>
      <c r="P142" s="15">
        <v>0</v>
      </c>
      <c r="Q142" s="15">
        <v>0</v>
      </c>
      <c r="R142" s="15">
        <f>SUM(F142:Q142)</f>
        <v>0</v>
      </c>
    </row>
    <row r="143" spans="1:18" s="17" customFormat="1" x14ac:dyDescent="0.25">
      <c r="A143" s="16"/>
      <c r="B143" s="11"/>
      <c r="C143" s="49"/>
      <c r="D143" s="16"/>
      <c r="E143" s="11" t="s">
        <v>131</v>
      </c>
      <c r="F143" s="12">
        <f t="shared" ref="F143:R143" si="52">SUM(F144:F146)</f>
        <v>288223.315</v>
      </c>
      <c r="G143" s="12">
        <f t="shared" si="52"/>
        <v>445318.57</v>
      </c>
      <c r="H143" s="12">
        <f t="shared" si="52"/>
        <v>957979.18500000006</v>
      </c>
      <c r="I143" s="12">
        <f t="shared" si="52"/>
        <v>464658.78500000003</v>
      </c>
      <c r="J143" s="12">
        <f t="shared" si="52"/>
        <v>603377.63500000001</v>
      </c>
      <c r="K143" s="12">
        <f t="shared" si="52"/>
        <v>451491.05500000005</v>
      </c>
      <c r="L143" s="12">
        <f t="shared" si="52"/>
        <v>353814.91000000003</v>
      </c>
      <c r="M143" s="12">
        <f t="shared" si="52"/>
        <v>357040.95</v>
      </c>
      <c r="N143" s="12">
        <f t="shared" si="52"/>
        <v>377139</v>
      </c>
      <c r="O143" s="12">
        <f t="shared" si="52"/>
        <v>394739.06443333335</v>
      </c>
      <c r="P143" s="12">
        <f t="shared" si="52"/>
        <v>386945.06559999997</v>
      </c>
      <c r="Q143" s="12">
        <f t="shared" si="52"/>
        <v>313028.21696666663</v>
      </c>
      <c r="R143" s="12">
        <f t="shared" si="52"/>
        <v>5393755.7520000003</v>
      </c>
    </row>
    <row r="144" spans="1:18" s="17" customFormat="1" x14ac:dyDescent="0.25">
      <c r="A144" s="13">
        <v>924</v>
      </c>
      <c r="B144" s="14" t="s">
        <v>602</v>
      </c>
      <c r="C144" s="28">
        <v>41431100924</v>
      </c>
      <c r="D144" s="13">
        <v>924</v>
      </c>
      <c r="E144" s="14" t="s">
        <v>132</v>
      </c>
      <c r="F144" s="15">
        <v>124655.19500000001</v>
      </c>
      <c r="G144" s="15">
        <v>165839.93</v>
      </c>
      <c r="H144" s="15">
        <v>181131.875</v>
      </c>
      <c r="I144" s="15">
        <v>160300.05499999999</v>
      </c>
      <c r="J144" s="15">
        <v>187256.36499999999</v>
      </c>
      <c r="K144" s="15">
        <v>183908.435</v>
      </c>
      <c r="L144" s="15">
        <v>178254.82</v>
      </c>
      <c r="M144" s="15">
        <v>170473.95</v>
      </c>
      <c r="N144" s="15">
        <v>182129.05</v>
      </c>
      <c r="O144" s="15">
        <v>176115.88443333335</v>
      </c>
      <c r="P144" s="15">
        <v>179613.63559999998</v>
      </c>
      <c r="Q144" s="15">
        <v>115052.42696666664</v>
      </c>
      <c r="R144" s="15">
        <f>SUM(F144:Q144)</f>
        <v>2004731.622</v>
      </c>
    </row>
    <row r="145" spans="1:18" s="17" customFormat="1" x14ac:dyDescent="0.25">
      <c r="A145" s="13">
        <v>925</v>
      </c>
      <c r="B145" s="14" t="s">
        <v>603</v>
      </c>
      <c r="C145" s="28">
        <v>41431100925</v>
      </c>
      <c r="D145" s="13">
        <v>925</v>
      </c>
      <c r="E145" s="14" t="s">
        <v>133</v>
      </c>
      <c r="F145" s="15">
        <v>26527.279999999999</v>
      </c>
      <c r="G145" s="15">
        <v>16056.06</v>
      </c>
      <c r="H145" s="15">
        <v>31627.26</v>
      </c>
      <c r="I145" s="15">
        <v>17796.66</v>
      </c>
      <c r="J145" s="15">
        <v>28367.87</v>
      </c>
      <c r="K145" s="15">
        <v>31505.7</v>
      </c>
      <c r="L145" s="15">
        <v>39640.050000000003</v>
      </c>
      <c r="M145" s="15">
        <v>41659.57</v>
      </c>
      <c r="N145" s="15">
        <v>28537.29</v>
      </c>
      <c r="O145" s="15">
        <v>49730.98</v>
      </c>
      <c r="P145" s="15">
        <v>82151.03</v>
      </c>
      <c r="Q145" s="15">
        <v>16873.07</v>
      </c>
      <c r="R145" s="15">
        <f>SUM(F145:Q145)</f>
        <v>410472.82</v>
      </c>
    </row>
    <row r="146" spans="1:18" s="17" customFormat="1" x14ac:dyDescent="0.25">
      <c r="A146" s="13">
        <v>926</v>
      </c>
      <c r="B146" s="14" t="s">
        <v>604</v>
      </c>
      <c r="C146" s="28">
        <v>41431100926</v>
      </c>
      <c r="D146" s="13">
        <v>926</v>
      </c>
      <c r="E146" s="14" t="s">
        <v>134</v>
      </c>
      <c r="F146" s="15">
        <v>137040.84</v>
      </c>
      <c r="G146" s="15">
        <v>263422.58</v>
      </c>
      <c r="H146" s="15">
        <v>745220.05</v>
      </c>
      <c r="I146" s="15">
        <v>286562.07</v>
      </c>
      <c r="J146" s="15">
        <v>387753.4</v>
      </c>
      <c r="K146" s="15">
        <v>236076.92</v>
      </c>
      <c r="L146" s="15">
        <v>135920.04</v>
      </c>
      <c r="M146" s="15">
        <v>144907.43</v>
      </c>
      <c r="N146" s="15">
        <v>166472.66</v>
      </c>
      <c r="O146" s="15">
        <v>168892.2</v>
      </c>
      <c r="P146" s="15">
        <v>125180.4</v>
      </c>
      <c r="Q146" s="15">
        <v>181102.72</v>
      </c>
      <c r="R146" s="15">
        <f>SUM(F146:Q146)</f>
        <v>2978551.310000001</v>
      </c>
    </row>
    <row r="147" spans="1:18" s="17" customFormat="1" x14ac:dyDescent="0.25">
      <c r="A147" s="16"/>
      <c r="B147" s="11"/>
      <c r="C147" s="49"/>
      <c r="D147" s="16"/>
      <c r="E147" s="11" t="s">
        <v>135</v>
      </c>
      <c r="F147" s="12">
        <f t="shared" ref="F147:R147" si="53">SUM(F148:F166)</f>
        <v>3236297.0668782783</v>
      </c>
      <c r="G147" s="12">
        <f t="shared" si="53"/>
        <v>4555202.8478218475</v>
      </c>
      <c r="H147" s="12">
        <f t="shared" si="53"/>
        <v>4319272.6151708234</v>
      </c>
      <c r="I147" s="12">
        <f t="shared" si="53"/>
        <v>3839554.5363398269</v>
      </c>
      <c r="J147" s="12">
        <f t="shared" si="53"/>
        <v>5530647.8686938649</v>
      </c>
      <c r="K147" s="12">
        <f t="shared" si="53"/>
        <v>4871944.5064306231</v>
      </c>
      <c r="L147" s="12">
        <f t="shared" si="53"/>
        <v>4943113.9634736171</v>
      </c>
      <c r="M147" s="12">
        <f t="shared" si="53"/>
        <v>5102777.306889764</v>
      </c>
      <c r="N147" s="12">
        <f t="shared" si="53"/>
        <v>5255429.3035071073</v>
      </c>
      <c r="O147" s="12">
        <f t="shared" si="53"/>
        <v>4756383.4652126133</v>
      </c>
      <c r="P147" s="12">
        <f t="shared" si="53"/>
        <v>4786910.5102376267</v>
      </c>
      <c r="Q147" s="12">
        <f t="shared" si="53"/>
        <v>4769029.5882499646</v>
      </c>
      <c r="R147" s="12">
        <f t="shared" si="53"/>
        <v>55966563.578905962</v>
      </c>
    </row>
    <row r="148" spans="1:18" s="17" customFormat="1" x14ac:dyDescent="0.25">
      <c r="A148" s="13">
        <v>927</v>
      </c>
      <c r="B148" s="14" t="s">
        <v>605</v>
      </c>
      <c r="C148" s="28">
        <v>41431110927</v>
      </c>
      <c r="D148" s="13">
        <v>927</v>
      </c>
      <c r="E148" s="14" t="s">
        <v>136</v>
      </c>
      <c r="F148" s="15">
        <v>484927.1814</v>
      </c>
      <c r="G148" s="15">
        <v>674230.06</v>
      </c>
      <c r="H148" s="15">
        <v>633212.87</v>
      </c>
      <c r="I148" s="15">
        <v>698081.36</v>
      </c>
      <c r="J148" s="15">
        <v>698224.61</v>
      </c>
      <c r="K148" s="15">
        <v>726955.91500000004</v>
      </c>
      <c r="L148" s="15">
        <v>685067.56499999994</v>
      </c>
      <c r="M148" s="15">
        <v>777800.79</v>
      </c>
      <c r="N148" s="15">
        <v>733810.6</v>
      </c>
      <c r="O148" s="15">
        <v>673882.41746666655</v>
      </c>
      <c r="P148" s="15">
        <v>615470.40706666664</v>
      </c>
      <c r="Q148" s="15">
        <v>548116.95226666657</v>
      </c>
      <c r="R148" s="15">
        <f t="shared" ref="R148:R166" si="54">SUM(F148:Q148)</f>
        <v>7949780.7281999998</v>
      </c>
    </row>
    <row r="149" spans="1:18" s="17" customFormat="1" x14ac:dyDescent="0.25">
      <c r="A149" s="13">
        <v>928</v>
      </c>
      <c r="B149" s="14" t="s">
        <v>606</v>
      </c>
      <c r="C149" s="28">
        <v>41431110928</v>
      </c>
      <c r="D149" s="13">
        <v>928</v>
      </c>
      <c r="E149" s="14" t="s">
        <v>137</v>
      </c>
      <c r="F149" s="15">
        <v>8074.7394000000004</v>
      </c>
      <c r="G149" s="15">
        <v>11247.339599999999</v>
      </c>
      <c r="H149" s="15">
        <v>11526.560499999998</v>
      </c>
      <c r="I149" s="15">
        <v>6059.8300000000008</v>
      </c>
      <c r="J149" s="15">
        <v>6140.7275999999983</v>
      </c>
      <c r="K149" s="15">
        <v>11552.521750000004</v>
      </c>
      <c r="L149" s="15">
        <v>10545.620399999998</v>
      </c>
      <c r="M149" s="15">
        <v>6230.093100000001</v>
      </c>
      <c r="N149" s="15">
        <v>6352.9409999999971</v>
      </c>
      <c r="O149" s="15">
        <v>8430.7083000000002</v>
      </c>
      <c r="P149" s="15">
        <v>7364.0994000000028</v>
      </c>
      <c r="Q149" s="15">
        <v>9859.9493999999977</v>
      </c>
      <c r="R149" s="15">
        <f t="shared" si="54"/>
        <v>103385.13045</v>
      </c>
    </row>
    <row r="150" spans="1:18" s="17" customFormat="1" x14ac:dyDescent="0.25">
      <c r="A150" s="13">
        <v>929</v>
      </c>
      <c r="B150" s="14" t="s">
        <v>607</v>
      </c>
      <c r="C150" s="28">
        <v>41431110929</v>
      </c>
      <c r="D150" s="13">
        <v>929</v>
      </c>
      <c r="E150" s="14" t="s">
        <v>138</v>
      </c>
      <c r="F150" s="15">
        <v>55258.039393939383</v>
      </c>
      <c r="G150" s="15">
        <v>36134.583333333328</v>
      </c>
      <c r="H150" s="15">
        <v>28478.112121212114</v>
      </c>
      <c r="I150" s="15">
        <v>23728.769696969695</v>
      </c>
      <c r="J150" s="15">
        <v>48151.743636363622</v>
      </c>
      <c r="K150" s="15">
        <v>35571.205454545445</v>
      </c>
      <c r="L150" s="15">
        <v>38744.586363636357</v>
      </c>
      <c r="M150" s="15">
        <v>43801.863636363632</v>
      </c>
      <c r="N150" s="15">
        <v>50746.80909090909</v>
      </c>
      <c r="O150" s="15">
        <v>38805.287272727277</v>
      </c>
      <c r="P150" s="15">
        <v>38327.145454545462</v>
      </c>
      <c r="Q150" s="15">
        <v>50060.843636363636</v>
      </c>
      <c r="R150" s="15">
        <f t="shared" si="54"/>
        <v>487808.98909090902</v>
      </c>
    </row>
    <row r="151" spans="1:18" s="17" customFormat="1" x14ac:dyDescent="0.25">
      <c r="A151" s="13">
        <v>930</v>
      </c>
      <c r="B151" s="14" t="s">
        <v>608</v>
      </c>
      <c r="C151" s="28">
        <v>41431110930</v>
      </c>
      <c r="D151" s="13">
        <v>930</v>
      </c>
      <c r="E151" s="14" t="s">
        <v>139</v>
      </c>
      <c r="F151" s="15">
        <v>1320048.9866666668</v>
      </c>
      <c r="G151" s="15">
        <v>1967596.6786666666</v>
      </c>
      <c r="H151" s="15">
        <v>1965579.2291666667</v>
      </c>
      <c r="I151" s="15">
        <v>1990112.5126666669</v>
      </c>
      <c r="J151" s="15">
        <v>2974825.5588333341</v>
      </c>
      <c r="K151" s="15">
        <v>2079056.1678333336</v>
      </c>
      <c r="L151" s="15">
        <v>2295004.9760000003</v>
      </c>
      <c r="M151" s="15">
        <v>2072845.2425999998</v>
      </c>
      <c r="N151" s="15">
        <v>2538574.0006000004</v>
      </c>
      <c r="O151" s="15">
        <v>2142944.1637999997</v>
      </c>
      <c r="P151" s="15">
        <v>2225167.2608000012</v>
      </c>
      <c r="Q151" s="15">
        <v>2106935.8420000002</v>
      </c>
      <c r="R151" s="15">
        <f t="shared" si="54"/>
        <v>25678690.619633336</v>
      </c>
    </row>
    <row r="152" spans="1:18" s="17" customFormat="1" x14ac:dyDescent="0.25">
      <c r="A152" s="13">
        <v>931</v>
      </c>
      <c r="B152" s="14" t="s">
        <v>609</v>
      </c>
      <c r="C152" s="28">
        <v>41431110931</v>
      </c>
      <c r="D152" s="13">
        <v>931</v>
      </c>
      <c r="E152" s="14" t="s">
        <v>140</v>
      </c>
      <c r="F152" s="15">
        <v>0</v>
      </c>
      <c r="G152" s="15">
        <v>0</v>
      </c>
      <c r="H152" s="15">
        <v>0</v>
      </c>
      <c r="I152" s="15">
        <v>0</v>
      </c>
      <c r="J152" s="15">
        <v>0</v>
      </c>
      <c r="K152" s="15">
        <v>0</v>
      </c>
      <c r="L152" s="15">
        <v>0</v>
      </c>
      <c r="M152" s="15">
        <v>0</v>
      </c>
      <c r="N152" s="15">
        <v>0</v>
      </c>
      <c r="O152" s="15">
        <v>0</v>
      </c>
      <c r="P152" s="15">
        <v>0</v>
      </c>
      <c r="Q152" s="15">
        <v>0</v>
      </c>
      <c r="R152" s="15">
        <f t="shared" si="54"/>
        <v>0</v>
      </c>
    </row>
    <row r="153" spans="1:18" s="17" customFormat="1" x14ac:dyDescent="0.25">
      <c r="A153" s="13">
        <v>932</v>
      </c>
      <c r="B153" s="14"/>
      <c r="C153" s="28"/>
      <c r="D153" s="13">
        <v>932</v>
      </c>
      <c r="E153" s="14" t="s">
        <v>141</v>
      </c>
      <c r="F153" s="15">
        <v>0</v>
      </c>
      <c r="G153" s="15">
        <v>0</v>
      </c>
      <c r="H153" s="15">
        <v>0</v>
      </c>
      <c r="I153" s="15">
        <v>0</v>
      </c>
      <c r="J153" s="15">
        <v>0</v>
      </c>
      <c r="K153" s="15">
        <v>0</v>
      </c>
      <c r="L153" s="15">
        <v>0</v>
      </c>
      <c r="M153" s="15">
        <v>0</v>
      </c>
      <c r="N153" s="15">
        <v>0</v>
      </c>
      <c r="O153" s="15">
        <v>0</v>
      </c>
      <c r="P153" s="15">
        <v>0</v>
      </c>
      <c r="Q153" s="15">
        <v>0</v>
      </c>
      <c r="R153" s="15">
        <f t="shared" si="54"/>
        <v>0</v>
      </c>
    </row>
    <row r="154" spans="1:18" s="17" customFormat="1" x14ac:dyDescent="0.25">
      <c r="A154" s="13">
        <v>933</v>
      </c>
      <c r="B154" s="14"/>
      <c r="C154" s="28"/>
      <c r="D154" s="13">
        <v>933</v>
      </c>
      <c r="E154" s="14" t="s">
        <v>142</v>
      </c>
      <c r="F154" s="15">
        <v>0</v>
      </c>
      <c r="G154" s="15">
        <v>0</v>
      </c>
      <c r="H154" s="15">
        <v>0</v>
      </c>
      <c r="I154" s="15">
        <v>0</v>
      </c>
      <c r="J154" s="15">
        <v>0</v>
      </c>
      <c r="K154" s="15">
        <v>0</v>
      </c>
      <c r="L154" s="15">
        <v>0</v>
      </c>
      <c r="M154" s="15">
        <v>0</v>
      </c>
      <c r="N154" s="15">
        <v>0</v>
      </c>
      <c r="O154" s="15">
        <v>0</v>
      </c>
      <c r="P154" s="15">
        <v>0</v>
      </c>
      <c r="Q154" s="15">
        <v>0</v>
      </c>
      <c r="R154" s="15">
        <f t="shared" si="54"/>
        <v>0</v>
      </c>
    </row>
    <row r="155" spans="1:18" s="17" customFormat="1" x14ac:dyDescent="0.25">
      <c r="A155" s="13">
        <v>934</v>
      </c>
      <c r="B155" s="14" t="s">
        <v>610</v>
      </c>
      <c r="C155" s="28">
        <v>41431110934</v>
      </c>
      <c r="D155" s="13">
        <v>934</v>
      </c>
      <c r="E155" s="14" t="s">
        <v>143</v>
      </c>
      <c r="F155" s="15">
        <v>324264.77333333332</v>
      </c>
      <c r="G155" s="15">
        <v>495398.00666666665</v>
      </c>
      <c r="H155" s="15">
        <v>501936.4466666666</v>
      </c>
      <c r="I155" s="15">
        <v>500773.3666666667</v>
      </c>
      <c r="J155" s="15">
        <v>532118.74</v>
      </c>
      <c r="K155" s="15">
        <v>585447.66333333345</v>
      </c>
      <c r="L155" s="15">
        <v>577455.22666666668</v>
      </c>
      <c r="M155" s="15">
        <v>629406.15</v>
      </c>
      <c r="N155" s="15">
        <v>642965.22499999998</v>
      </c>
      <c r="O155" s="15">
        <v>567699.6806333334</v>
      </c>
      <c r="P155" s="15">
        <v>564281.7986333333</v>
      </c>
      <c r="Q155" s="15">
        <v>546577.97496666666</v>
      </c>
      <c r="R155" s="15">
        <f t="shared" si="54"/>
        <v>6468325.0525666662</v>
      </c>
    </row>
    <row r="156" spans="1:18" s="17" customFormat="1" x14ac:dyDescent="0.25">
      <c r="A156" s="13">
        <v>935</v>
      </c>
      <c r="B156" s="14" t="s">
        <v>611</v>
      </c>
      <c r="C156" s="28">
        <v>41431110935</v>
      </c>
      <c r="D156" s="13">
        <v>935</v>
      </c>
      <c r="E156" s="14" t="s">
        <v>144</v>
      </c>
      <c r="F156" s="15">
        <v>38266.746833333338</v>
      </c>
      <c r="G156" s="15">
        <v>50587.703833333333</v>
      </c>
      <c r="H156" s="15">
        <v>52042.435500000007</v>
      </c>
      <c r="I156" s="15">
        <v>37977.302000000003</v>
      </c>
      <c r="J156" s="15">
        <v>39845.602500000008</v>
      </c>
      <c r="K156" s="15">
        <v>45837.944166666668</v>
      </c>
      <c r="L156" s="15">
        <v>45322.734600000003</v>
      </c>
      <c r="M156" s="15">
        <v>47464.782199999994</v>
      </c>
      <c r="N156" s="15">
        <v>48235.565400000007</v>
      </c>
      <c r="O156" s="15">
        <v>45821.292000000009</v>
      </c>
      <c r="P156" s="15">
        <v>42704.114199999996</v>
      </c>
      <c r="Q156" s="15">
        <v>33676.075400000009</v>
      </c>
      <c r="R156" s="15">
        <f t="shared" si="54"/>
        <v>527782.29863333341</v>
      </c>
    </row>
    <row r="157" spans="1:18" s="17" customFormat="1" x14ac:dyDescent="0.25">
      <c r="A157" s="13">
        <v>936</v>
      </c>
      <c r="B157" s="14" t="s">
        <v>612</v>
      </c>
      <c r="C157" s="28">
        <v>41431110936</v>
      </c>
      <c r="D157" s="13">
        <v>936</v>
      </c>
      <c r="E157" s="14" t="s">
        <v>145</v>
      </c>
      <c r="F157" s="15">
        <v>323405.31125000003</v>
      </c>
      <c r="G157" s="15">
        <v>384426.11550000007</v>
      </c>
      <c r="H157" s="15">
        <v>397333.74100000004</v>
      </c>
      <c r="I157" s="15">
        <v>253557.58575000006</v>
      </c>
      <c r="J157" s="15">
        <v>429595.64899999998</v>
      </c>
      <c r="K157" s="15">
        <v>412806.26975000004</v>
      </c>
      <c r="L157" s="15">
        <v>334975.59060000011</v>
      </c>
      <c r="M157" s="15">
        <v>380805.31020000001</v>
      </c>
      <c r="N157" s="15">
        <v>356729.9547</v>
      </c>
      <c r="O157" s="15">
        <v>391331.6736000001</v>
      </c>
      <c r="P157" s="15">
        <v>377096.11800000007</v>
      </c>
      <c r="Q157" s="15">
        <v>501101.29650000011</v>
      </c>
      <c r="R157" s="15">
        <f t="shared" si="54"/>
        <v>4543164.6158500006</v>
      </c>
    </row>
    <row r="158" spans="1:18" s="17" customFormat="1" x14ac:dyDescent="0.25">
      <c r="A158" s="13">
        <v>937</v>
      </c>
      <c r="B158" s="14" t="s">
        <v>613</v>
      </c>
      <c r="C158" s="28">
        <v>41431110937</v>
      </c>
      <c r="D158" s="13">
        <v>937</v>
      </c>
      <c r="E158" s="14" t="s">
        <v>146</v>
      </c>
      <c r="F158" s="15">
        <v>28558.477500000001</v>
      </c>
      <c r="G158" s="15">
        <v>49729.251000000011</v>
      </c>
      <c r="H158" s="15">
        <v>51429.520999999993</v>
      </c>
      <c r="I158" s="15">
        <v>35166.589333333337</v>
      </c>
      <c r="J158" s="15">
        <v>48846.662333333341</v>
      </c>
      <c r="K158" s="15">
        <v>44651.709666666677</v>
      </c>
      <c r="L158" s="15">
        <v>39865.364000000001</v>
      </c>
      <c r="M158" s="15">
        <v>42031.11</v>
      </c>
      <c r="N158" s="15">
        <v>46286.842800000013</v>
      </c>
      <c r="O158" s="15">
        <v>45875.944400000008</v>
      </c>
      <c r="P158" s="15">
        <v>44709.451600000008</v>
      </c>
      <c r="Q158" s="15">
        <v>42365.245999999977</v>
      </c>
      <c r="R158" s="15">
        <f t="shared" si="54"/>
        <v>519516.1696333334</v>
      </c>
    </row>
    <row r="159" spans="1:18" s="17" customFormat="1" x14ac:dyDescent="0.25">
      <c r="A159" s="13">
        <v>938</v>
      </c>
      <c r="B159" s="14"/>
      <c r="C159" s="28"/>
      <c r="D159" s="13">
        <v>938</v>
      </c>
      <c r="E159" s="14" t="s">
        <v>147</v>
      </c>
      <c r="F159" s="15">
        <v>0</v>
      </c>
      <c r="G159" s="15">
        <v>0</v>
      </c>
      <c r="H159" s="15">
        <v>0</v>
      </c>
      <c r="I159" s="15">
        <v>0</v>
      </c>
      <c r="J159" s="15">
        <v>0</v>
      </c>
      <c r="K159" s="15">
        <v>0</v>
      </c>
      <c r="L159" s="15">
        <v>0</v>
      </c>
      <c r="M159" s="15">
        <v>0</v>
      </c>
      <c r="N159" s="15">
        <v>0</v>
      </c>
      <c r="O159" s="15">
        <v>0</v>
      </c>
      <c r="P159" s="15">
        <v>0</v>
      </c>
      <c r="Q159" s="15">
        <v>0</v>
      </c>
      <c r="R159" s="15">
        <f t="shared" si="54"/>
        <v>0</v>
      </c>
    </row>
    <row r="160" spans="1:18" s="17" customFormat="1" x14ac:dyDescent="0.25">
      <c r="A160" s="13">
        <v>939</v>
      </c>
      <c r="B160" s="14" t="s">
        <v>614</v>
      </c>
      <c r="C160" s="28">
        <v>41431110939</v>
      </c>
      <c r="D160" s="13">
        <v>939</v>
      </c>
      <c r="E160" s="14" t="s">
        <v>148</v>
      </c>
      <c r="F160" s="15">
        <v>67557.859045600504</v>
      </c>
      <c r="G160" s="15">
        <v>65046.479318371494</v>
      </c>
      <c r="H160" s="15">
        <v>121017.58942814275</v>
      </c>
      <c r="I160" s="15">
        <v>54455.534296445585</v>
      </c>
      <c r="J160" s="15">
        <v>94391.378158121603</v>
      </c>
      <c r="K160" s="15">
        <v>115460.02437341097</v>
      </c>
      <c r="L160" s="15">
        <v>74906.189869300288</v>
      </c>
      <c r="M160" s="15">
        <v>90487.203584721035</v>
      </c>
      <c r="N160" s="15">
        <v>83772.775865044809</v>
      </c>
      <c r="O160" s="15">
        <v>108816.60827509168</v>
      </c>
      <c r="P160" s="15">
        <v>68391.675909742466</v>
      </c>
      <c r="Q160" s="15">
        <v>47069.627835918604</v>
      </c>
      <c r="R160" s="15">
        <f t="shared" si="54"/>
        <v>991372.9459599118</v>
      </c>
    </row>
    <row r="161" spans="1:18" s="17" customFormat="1" x14ac:dyDescent="0.25">
      <c r="A161" s="13">
        <v>940</v>
      </c>
      <c r="B161" s="14" t="s">
        <v>149</v>
      </c>
      <c r="C161" s="28">
        <v>41431110940</v>
      </c>
      <c r="D161" s="13">
        <v>940</v>
      </c>
      <c r="E161" s="14" t="s">
        <v>150</v>
      </c>
      <c r="F161" s="15">
        <v>2309.0890554044549</v>
      </c>
      <c r="G161" s="15">
        <v>3445.6099868090764</v>
      </c>
      <c r="H161" s="15">
        <v>3716.0173714677694</v>
      </c>
      <c r="I161" s="15">
        <v>2689.1960964112482</v>
      </c>
      <c r="J161" s="15">
        <v>4698.7682993803128</v>
      </c>
      <c r="K161" s="15">
        <v>3452.039435998985</v>
      </c>
      <c r="L161" s="15">
        <v>2921.7820740141215</v>
      </c>
      <c r="M161" s="15">
        <v>3048.1075686811582</v>
      </c>
      <c r="N161" s="15">
        <v>3433.4992511536116</v>
      </c>
      <c r="O161" s="15">
        <v>4043.1188647940339</v>
      </c>
      <c r="P161" s="15">
        <v>3667.4651733369574</v>
      </c>
      <c r="Q161" s="15">
        <v>2263.0901110154791</v>
      </c>
      <c r="R161" s="15">
        <f t="shared" si="54"/>
        <v>39687.78328846721</v>
      </c>
    </row>
    <row r="162" spans="1:18" s="17" customFormat="1" x14ac:dyDescent="0.25">
      <c r="A162" s="13">
        <v>944</v>
      </c>
      <c r="B162" s="14" t="s">
        <v>615</v>
      </c>
      <c r="C162" s="28">
        <v>41431110944</v>
      </c>
      <c r="D162" s="13">
        <v>944</v>
      </c>
      <c r="E162" s="14" t="s">
        <v>151</v>
      </c>
      <c r="F162" s="15">
        <v>8680.8113333333331</v>
      </c>
      <c r="G162" s="15">
        <v>14097.018833333339</v>
      </c>
      <c r="H162" s="15">
        <v>13064.392000000002</v>
      </c>
      <c r="I162" s="15">
        <v>8948.3093333333345</v>
      </c>
      <c r="J162" s="15">
        <v>12019.736666666669</v>
      </c>
      <c r="K162" s="15">
        <v>13094.139666666664</v>
      </c>
      <c r="L162" s="15">
        <v>15073.720200000003</v>
      </c>
      <c r="M162" s="15">
        <v>13439.879200000003</v>
      </c>
      <c r="N162" s="15">
        <v>13299.450999999999</v>
      </c>
      <c r="O162" s="15">
        <v>14687.103200000001</v>
      </c>
      <c r="P162" s="15">
        <v>12288.887599999998</v>
      </c>
      <c r="Q162" s="15">
        <v>9623.116799999998</v>
      </c>
      <c r="R162" s="15">
        <f t="shared" si="54"/>
        <v>148316.56583333333</v>
      </c>
    </row>
    <row r="163" spans="1:18" s="17" customFormat="1" x14ac:dyDescent="0.25">
      <c r="A163" s="13">
        <v>949</v>
      </c>
      <c r="B163" s="14" t="s">
        <v>616</v>
      </c>
      <c r="C163" s="28">
        <v>41431110949</v>
      </c>
      <c r="D163" s="13">
        <v>949</v>
      </c>
      <c r="E163" s="14" t="s">
        <v>152</v>
      </c>
      <c r="F163" s="15">
        <v>544723.07050000003</v>
      </c>
      <c r="G163" s="15">
        <v>785724.33975000004</v>
      </c>
      <c r="H163" s="15">
        <v>513170.54075000016</v>
      </c>
      <c r="I163" s="15">
        <v>209927.38549999997</v>
      </c>
      <c r="J163" s="15">
        <v>609720.53099999996</v>
      </c>
      <c r="K163" s="15">
        <v>754649.21000000031</v>
      </c>
      <c r="L163" s="15">
        <v>793272.62910000025</v>
      </c>
      <c r="M163" s="15">
        <v>939592.52939999977</v>
      </c>
      <c r="N163" s="15">
        <v>682079.65140000009</v>
      </c>
      <c r="O163" s="15">
        <v>656297.26260000002</v>
      </c>
      <c r="P163" s="15">
        <v>724248.93660000025</v>
      </c>
      <c r="Q163" s="15">
        <v>670117.92959999992</v>
      </c>
      <c r="R163" s="15">
        <f t="shared" si="54"/>
        <v>7883524.0162000004</v>
      </c>
    </row>
    <row r="164" spans="1:18" s="17" customFormat="1" x14ac:dyDescent="0.25">
      <c r="A164" s="13">
        <v>1004</v>
      </c>
      <c r="B164" s="14" t="s">
        <v>617</v>
      </c>
      <c r="C164" s="28">
        <v>41431111004</v>
      </c>
      <c r="D164" s="13">
        <v>1004</v>
      </c>
      <c r="E164" s="14" t="s">
        <v>153</v>
      </c>
      <c r="F164" s="15">
        <v>7949.6541666666672</v>
      </c>
      <c r="G164" s="15">
        <v>11797.111333333332</v>
      </c>
      <c r="H164" s="15">
        <v>15148.609666666669</v>
      </c>
      <c r="I164" s="15">
        <v>11156.744499999997</v>
      </c>
      <c r="J164" s="15">
        <v>12591.208666666669</v>
      </c>
      <c r="K164" s="15">
        <v>14383.138000000003</v>
      </c>
      <c r="L164" s="15">
        <v>14349.924600000002</v>
      </c>
      <c r="M164" s="15">
        <v>25897.293400000006</v>
      </c>
      <c r="N164" s="15">
        <v>15593.648400000002</v>
      </c>
      <c r="O164" s="15">
        <v>28875.459800000008</v>
      </c>
      <c r="P164" s="15">
        <v>12556.728800000006</v>
      </c>
      <c r="Q164" s="15">
        <v>11825.114400000002</v>
      </c>
      <c r="R164" s="15">
        <f t="shared" si="54"/>
        <v>182124.63573333336</v>
      </c>
    </row>
    <row r="165" spans="1:18" s="17" customFormat="1" x14ac:dyDescent="0.25">
      <c r="A165" s="13">
        <v>1019</v>
      </c>
      <c r="B165" s="14"/>
      <c r="C165" s="28"/>
      <c r="D165" s="13">
        <v>1019</v>
      </c>
      <c r="E165" s="14" t="s">
        <v>154</v>
      </c>
      <c r="F165" s="15">
        <v>0</v>
      </c>
      <c r="G165" s="15">
        <v>0</v>
      </c>
      <c r="H165" s="15">
        <v>0</v>
      </c>
      <c r="I165" s="15">
        <v>0</v>
      </c>
      <c r="J165" s="15">
        <v>0</v>
      </c>
      <c r="K165" s="15">
        <v>0</v>
      </c>
      <c r="L165" s="15">
        <v>0</v>
      </c>
      <c r="M165" s="15">
        <v>0</v>
      </c>
      <c r="N165" s="15">
        <v>0</v>
      </c>
      <c r="O165" s="15">
        <v>0</v>
      </c>
      <c r="P165" s="15">
        <v>0</v>
      </c>
      <c r="Q165" s="15">
        <v>0</v>
      </c>
      <c r="R165" s="15">
        <f t="shared" si="54"/>
        <v>0</v>
      </c>
    </row>
    <row r="166" spans="1:18" s="17" customFormat="1" x14ac:dyDescent="0.25">
      <c r="A166" s="13">
        <v>1021</v>
      </c>
      <c r="B166" s="14" t="s">
        <v>618</v>
      </c>
      <c r="C166" s="28">
        <v>41431111021</v>
      </c>
      <c r="D166" s="13">
        <v>1021</v>
      </c>
      <c r="E166" s="14" t="s">
        <v>155</v>
      </c>
      <c r="F166" s="15">
        <v>22272.327000000001</v>
      </c>
      <c r="G166" s="15">
        <v>5742.55</v>
      </c>
      <c r="H166" s="15">
        <v>11616.550000000001</v>
      </c>
      <c r="I166" s="15">
        <v>6920.0505000000003</v>
      </c>
      <c r="J166" s="15">
        <v>19476.952000000001</v>
      </c>
      <c r="K166" s="15">
        <v>29026.558000000001</v>
      </c>
      <c r="L166" s="15">
        <v>15608.054000000002</v>
      </c>
      <c r="M166" s="15">
        <v>29926.952000000001</v>
      </c>
      <c r="N166" s="15">
        <v>33548.339</v>
      </c>
      <c r="O166" s="15">
        <v>28872.745000000003</v>
      </c>
      <c r="P166" s="15">
        <v>50636.421000000009</v>
      </c>
      <c r="Q166" s="15">
        <v>189436.5293333334</v>
      </c>
      <c r="R166" s="15">
        <f t="shared" si="54"/>
        <v>443084.02783333341</v>
      </c>
    </row>
    <row r="167" spans="1:18" s="17" customFormat="1" x14ac:dyDescent="0.25">
      <c r="A167" s="16"/>
      <c r="B167" s="11"/>
      <c r="C167" s="49"/>
      <c r="D167" s="16"/>
      <c r="E167" s="11" t="s">
        <v>156</v>
      </c>
      <c r="F167" s="12">
        <f t="shared" ref="F167:R167" si="55">SUM(F168:F170)</f>
        <v>2096117.355</v>
      </c>
      <c r="G167" s="12">
        <f t="shared" si="55"/>
        <v>805465.53499999992</v>
      </c>
      <c r="H167" s="12">
        <f t="shared" si="55"/>
        <v>412200.28499999997</v>
      </c>
      <c r="I167" s="12">
        <f t="shared" si="55"/>
        <v>604174.755</v>
      </c>
      <c r="J167" s="12">
        <f t="shared" si="55"/>
        <v>377367.42</v>
      </c>
      <c r="K167" s="12">
        <f t="shared" si="55"/>
        <v>359721.59499999997</v>
      </c>
      <c r="L167" s="12">
        <f t="shared" si="55"/>
        <v>431496.37500000006</v>
      </c>
      <c r="M167" s="12">
        <f t="shared" si="55"/>
        <v>466826.17</v>
      </c>
      <c r="N167" s="12">
        <f t="shared" si="55"/>
        <v>715442.01</v>
      </c>
      <c r="O167" s="12">
        <f t="shared" si="55"/>
        <v>465857.71333333338</v>
      </c>
      <c r="P167" s="12">
        <f t="shared" si="55"/>
        <v>516361.49333333329</v>
      </c>
      <c r="Q167" s="12">
        <f t="shared" si="55"/>
        <v>565842.75166666671</v>
      </c>
      <c r="R167" s="12">
        <f t="shared" si="55"/>
        <v>7816873.458333333</v>
      </c>
    </row>
    <row r="168" spans="1:18" s="17" customFormat="1" x14ac:dyDescent="0.25">
      <c r="A168" s="13">
        <v>941</v>
      </c>
      <c r="B168" s="14" t="s">
        <v>619</v>
      </c>
      <c r="C168" s="28">
        <v>41431120941</v>
      </c>
      <c r="D168" s="13">
        <v>941</v>
      </c>
      <c r="E168" s="14" t="s">
        <v>157</v>
      </c>
      <c r="F168" s="15">
        <v>1819474.855</v>
      </c>
      <c r="G168" s="15">
        <v>524903.53499999992</v>
      </c>
      <c r="H168" s="15">
        <v>154669.78499999997</v>
      </c>
      <c r="I168" s="15">
        <v>289577.255</v>
      </c>
      <c r="J168" s="15">
        <v>94873.42</v>
      </c>
      <c r="K168" s="15">
        <v>79810.595000000001</v>
      </c>
      <c r="L168" s="15">
        <v>134339.45500000002</v>
      </c>
      <c r="M168" s="15">
        <v>167291.16999999998</v>
      </c>
      <c r="N168" s="15">
        <v>409637.01</v>
      </c>
      <c r="O168" s="15">
        <v>158564.0866666667</v>
      </c>
      <c r="P168" s="15">
        <v>176962.11333333331</v>
      </c>
      <c r="Q168" s="15">
        <v>315331.61833333335</v>
      </c>
      <c r="R168" s="15">
        <f>SUM(F168:Q168)</f>
        <v>4325434.8983333334</v>
      </c>
    </row>
    <row r="169" spans="1:18" s="17" customFormat="1" x14ac:dyDescent="0.25">
      <c r="A169" s="13">
        <v>942</v>
      </c>
      <c r="B169" s="14"/>
      <c r="C169" s="28"/>
      <c r="D169" s="13">
        <v>942</v>
      </c>
      <c r="E169" s="14" t="s">
        <v>158</v>
      </c>
      <c r="F169" s="15">
        <v>0</v>
      </c>
      <c r="G169" s="15">
        <v>0</v>
      </c>
      <c r="H169" s="15">
        <v>0</v>
      </c>
      <c r="I169" s="15">
        <v>0</v>
      </c>
      <c r="J169" s="15">
        <v>0</v>
      </c>
      <c r="K169" s="15">
        <v>0</v>
      </c>
      <c r="L169" s="15">
        <v>0</v>
      </c>
      <c r="M169" s="15">
        <v>0</v>
      </c>
      <c r="N169" s="15">
        <v>0</v>
      </c>
      <c r="O169" s="15">
        <v>0</v>
      </c>
      <c r="P169" s="15">
        <v>0</v>
      </c>
      <c r="Q169" s="15">
        <v>0</v>
      </c>
      <c r="R169" s="15">
        <f>SUM(F169:Q169)</f>
        <v>0</v>
      </c>
    </row>
    <row r="170" spans="1:18" s="17" customFormat="1" x14ac:dyDescent="0.25">
      <c r="A170" s="13">
        <v>943</v>
      </c>
      <c r="B170" s="14" t="s">
        <v>620</v>
      </c>
      <c r="C170" s="28">
        <v>41431120943</v>
      </c>
      <c r="D170" s="13">
        <v>943</v>
      </c>
      <c r="E170" s="14" t="s">
        <v>159</v>
      </c>
      <c r="F170" s="15">
        <v>276642.5</v>
      </c>
      <c r="G170" s="15">
        <v>280562</v>
      </c>
      <c r="H170" s="15">
        <v>257530.5</v>
      </c>
      <c r="I170" s="15">
        <v>314597.5</v>
      </c>
      <c r="J170" s="15">
        <v>282494</v>
      </c>
      <c r="K170" s="15">
        <v>279911</v>
      </c>
      <c r="L170" s="15">
        <v>297156.92000000004</v>
      </c>
      <c r="M170" s="15">
        <v>299535</v>
      </c>
      <c r="N170" s="15">
        <v>305805</v>
      </c>
      <c r="O170" s="15">
        <v>307293.62666666665</v>
      </c>
      <c r="P170" s="15">
        <v>339399.38</v>
      </c>
      <c r="Q170" s="15">
        <v>250511.13333333333</v>
      </c>
      <c r="R170" s="15">
        <f>SUM(F170:Q170)</f>
        <v>3491438.5599999996</v>
      </c>
    </row>
    <row r="171" spans="1:18" s="17" customFormat="1" x14ac:dyDescent="0.25">
      <c r="A171" s="16"/>
      <c r="B171" s="11"/>
      <c r="C171" s="49"/>
      <c r="D171" s="16"/>
      <c r="E171" s="11" t="s">
        <v>160</v>
      </c>
      <c r="F171" s="12">
        <f t="shared" ref="F171:R171" si="56">SUM(F172:F175)</f>
        <v>1226063.4036666665</v>
      </c>
      <c r="G171" s="12">
        <f t="shared" si="56"/>
        <v>1519238.4842499997</v>
      </c>
      <c r="H171" s="12">
        <f t="shared" si="56"/>
        <v>1127508.86675</v>
      </c>
      <c r="I171" s="12">
        <f t="shared" si="56"/>
        <v>957310.86191666673</v>
      </c>
      <c r="J171" s="12">
        <f t="shared" si="56"/>
        <v>1273030.11075</v>
      </c>
      <c r="K171" s="12">
        <f t="shared" si="56"/>
        <v>1364023.7427749999</v>
      </c>
      <c r="L171" s="12">
        <f t="shared" si="56"/>
        <v>1423104.0407666666</v>
      </c>
      <c r="M171" s="12">
        <f t="shared" si="56"/>
        <v>987540.54449999996</v>
      </c>
      <c r="N171" s="12">
        <f t="shared" si="56"/>
        <v>1139516.0251562502</v>
      </c>
      <c r="O171" s="12">
        <f t="shared" si="56"/>
        <v>800890.88906666636</v>
      </c>
      <c r="P171" s="12">
        <f t="shared" si="56"/>
        <v>1282096.2499499999</v>
      </c>
      <c r="Q171" s="12">
        <f t="shared" si="56"/>
        <v>947114.77011111286</v>
      </c>
      <c r="R171" s="12">
        <f t="shared" si="56"/>
        <v>14047437.98965903</v>
      </c>
    </row>
    <row r="172" spans="1:18" s="17" customFormat="1" x14ac:dyDescent="0.25">
      <c r="A172" s="13">
        <v>945</v>
      </c>
      <c r="B172" s="14" t="s">
        <v>621</v>
      </c>
      <c r="C172" s="28">
        <v>41431130945</v>
      </c>
      <c r="D172" s="13">
        <v>945</v>
      </c>
      <c r="E172" s="14" t="s">
        <v>161</v>
      </c>
      <c r="F172" s="15">
        <v>29676.870999999999</v>
      </c>
      <c r="G172" s="15">
        <v>36413.527500000004</v>
      </c>
      <c r="H172" s="15">
        <v>52611.966750000007</v>
      </c>
      <c r="I172" s="15">
        <v>27744.564750000005</v>
      </c>
      <c r="J172" s="15">
        <v>43679.349000000017</v>
      </c>
      <c r="K172" s="15">
        <v>36022.034999999989</v>
      </c>
      <c r="L172" s="15">
        <v>54895.999200000006</v>
      </c>
      <c r="M172" s="15">
        <v>80116.306199999992</v>
      </c>
      <c r="N172" s="15">
        <v>50048.33820000002</v>
      </c>
      <c r="O172" s="15">
        <v>41972.628599999989</v>
      </c>
      <c r="P172" s="15">
        <v>48847.698899999981</v>
      </c>
      <c r="Q172" s="15">
        <v>30518.098800000022</v>
      </c>
      <c r="R172" s="15">
        <f>SUM(F172:Q172)</f>
        <v>532547.38390000002</v>
      </c>
    </row>
    <row r="173" spans="1:18" s="17" customFormat="1" x14ac:dyDescent="0.25">
      <c r="A173" s="13">
        <v>946</v>
      </c>
      <c r="B173" s="14" t="s">
        <v>622</v>
      </c>
      <c r="C173" s="28">
        <v>41431130946</v>
      </c>
      <c r="D173" s="13">
        <v>946</v>
      </c>
      <c r="E173" s="14" t="s">
        <v>162</v>
      </c>
      <c r="F173" s="15">
        <v>113035.32799999998</v>
      </c>
      <c r="G173" s="15">
        <v>97721.849749999994</v>
      </c>
      <c r="H173" s="15">
        <v>157041.06600000002</v>
      </c>
      <c r="I173" s="15">
        <v>52112.749499999984</v>
      </c>
      <c r="J173" s="15">
        <v>216514.18075000003</v>
      </c>
      <c r="K173" s="15">
        <v>11021.763375000004</v>
      </c>
      <c r="L173" s="15">
        <v>47953.476900000023</v>
      </c>
      <c r="M173" s="15">
        <v>212927.34330000004</v>
      </c>
      <c r="N173" s="15">
        <v>174392.64495625001</v>
      </c>
      <c r="O173" s="15">
        <v>23263.050299999966</v>
      </c>
      <c r="P173" s="15">
        <v>181627.07150000005</v>
      </c>
      <c r="Q173" s="15">
        <v>122211.72180000004</v>
      </c>
      <c r="R173" s="15">
        <f>SUM(F173:Q173)</f>
        <v>1409822.2461312502</v>
      </c>
    </row>
    <row r="174" spans="1:18" s="17" customFormat="1" x14ac:dyDescent="0.25">
      <c r="A174" s="13">
        <v>947</v>
      </c>
      <c r="B174" s="14" t="s">
        <v>623</v>
      </c>
      <c r="C174" s="28">
        <v>41431130947</v>
      </c>
      <c r="D174" s="13">
        <v>947</v>
      </c>
      <c r="E174" s="14" t="s">
        <v>163</v>
      </c>
      <c r="F174" s="15">
        <v>9857.7979999999989</v>
      </c>
      <c r="G174" s="15">
        <v>2612.1436666666673</v>
      </c>
      <c r="H174" s="15">
        <v>2840.6273333333329</v>
      </c>
      <c r="I174" s="15">
        <v>404.77266666666668</v>
      </c>
      <c r="J174" s="15">
        <v>1271.9860000000001</v>
      </c>
      <c r="K174" s="15">
        <v>5628.5343999999996</v>
      </c>
      <c r="L174" s="15">
        <v>631.38799999999981</v>
      </c>
      <c r="M174" s="15">
        <v>462.59499999999952</v>
      </c>
      <c r="N174" s="15">
        <v>762.32699999999863</v>
      </c>
      <c r="O174" s="15">
        <v>645.36500000000137</v>
      </c>
      <c r="P174" s="15">
        <v>559.19133333333264</v>
      </c>
      <c r="Q174" s="15">
        <v>3177.4320000000002</v>
      </c>
      <c r="R174" s="15">
        <f>SUM(F174:Q174)</f>
        <v>28854.160399999997</v>
      </c>
    </row>
    <row r="175" spans="1:18" s="17" customFormat="1" x14ac:dyDescent="0.25">
      <c r="A175" s="13">
        <v>948</v>
      </c>
      <c r="B175" s="14" t="s">
        <v>624</v>
      </c>
      <c r="C175" s="28">
        <v>41431130948</v>
      </c>
      <c r="D175" s="13">
        <v>948</v>
      </c>
      <c r="E175" s="14" t="s">
        <v>164</v>
      </c>
      <c r="F175" s="15">
        <v>1073493.4066666665</v>
      </c>
      <c r="G175" s="15">
        <v>1382490.9633333331</v>
      </c>
      <c r="H175" s="15">
        <v>915015.20666666667</v>
      </c>
      <c r="I175" s="15">
        <v>877048.77500000002</v>
      </c>
      <c r="J175" s="15">
        <v>1011564.595</v>
      </c>
      <c r="K175" s="15">
        <v>1311351.4099999999</v>
      </c>
      <c r="L175" s="15">
        <v>1319623.1766666665</v>
      </c>
      <c r="M175" s="15">
        <v>694034.29999999993</v>
      </c>
      <c r="N175" s="15">
        <v>914312.71500000008</v>
      </c>
      <c r="O175" s="15">
        <v>735009.84516666643</v>
      </c>
      <c r="P175" s="15">
        <v>1051062.2882166666</v>
      </c>
      <c r="Q175" s="15">
        <v>791207.51751111273</v>
      </c>
      <c r="R175" s="15">
        <f>SUM(F175:Q175)</f>
        <v>12076214.19922778</v>
      </c>
    </row>
    <row r="176" spans="1:18" s="17" customFormat="1" x14ac:dyDescent="0.25">
      <c r="A176" s="16"/>
      <c r="B176" s="11"/>
      <c r="C176" s="49"/>
      <c r="D176" s="16"/>
      <c r="E176" s="11" t="s">
        <v>165</v>
      </c>
      <c r="F176" s="12">
        <f t="shared" ref="F176:R176" si="57">SUM(F177:F184)</f>
        <v>798406.42116666678</v>
      </c>
      <c r="G176" s="12">
        <f t="shared" si="57"/>
        <v>724785.80733333342</v>
      </c>
      <c r="H176" s="12">
        <f t="shared" si="57"/>
        <v>759930.99183333339</v>
      </c>
      <c r="I176" s="12">
        <f t="shared" si="57"/>
        <v>703239.84283333342</v>
      </c>
      <c r="J176" s="12">
        <f t="shared" si="57"/>
        <v>913563.30016666686</v>
      </c>
      <c r="K176" s="12">
        <f t="shared" si="57"/>
        <v>775179.01516666671</v>
      </c>
      <c r="L176" s="12">
        <f t="shared" si="57"/>
        <v>1089731.8548000001</v>
      </c>
      <c r="M176" s="12">
        <f t="shared" si="57"/>
        <v>1164263.0037333334</v>
      </c>
      <c r="N176" s="12">
        <f t="shared" si="57"/>
        <v>955165.51240000001</v>
      </c>
      <c r="O176" s="12">
        <f t="shared" si="57"/>
        <v>1343165.5848999999</v>
      </c>
      <c r="P176" s="12">
        <f t="shared" si="57"/>
        <v>1022913.2427666668</v>
      </c>
      <c r="Q176" s="12">
        <f t="shared" si="57"/>
        <v>854990.38520000014</v>
      </c>
      <c r="R176" s="12">
        <f t="shared" si="57"/>
        <v>11105334.962300001</v>
      </c>
    </row>
    <row r="177" spans="1:18" s="17" customFormat="1" x14ac:dyDescent="0.25">
      <c r="A177" s="13">
        <v>950</v>
      </c>
      <c r="B177" s="14" t="s">
        <v>625</v>
      </c>
      <c r="C177" s="28">
        <v>41431140950</v>
      </c>
      <c r="D177" s="13">
        <v>950</v>
      </c>
      <c r="E177" s="14" t="s">
        <v>166</v>
      </c>
      <c r="F177" s="15">
        <v>453551.40783333336</v>
      </c>
      <c r="G177" s="15">
        <v>487172.44400000008</v>
      </c>
      <c r="H177" s="15">
        <v>506681.67183333338</v>
      </c>
      <c r="I177" s="15">
        <v>511108.88950000005</v>
      </c>
      <c r="J177" s="15">
        <v>785266.84683333349</v>
      </c>
      <c r="K177" s="15">
        <v>666103.13183333341</v>
      </c>
      <c r="L177" s="15">
        <v>757213.45480000007</v>
      </c>
      <c r="M177" s="15">
        <v>845693.38040000002</v>
      </c>
      <c r="N177" s="15">
        <v>673397.92740000004</v>
      </c>
      <c r="O177" s="15">
        <v>1054745.5071999999</v>
      </c>
      <c r="P177" s="15">
        <v>764930.18360000034</v>
      </c>
      <c r="Q177" s="15">
        <v>623361.35840000014</v>
      </c>
      <c r="R177" s="15">
        <f t="shared" ref="R177:R184" si="58">SUM(F177:Q177)</f>
        <v>8129226.2036333345</v>
      </c>
    </row>
    <row r="178" spans="1:18" s="17" customFormat="1" x14ac:dyDescent="0.25">
      <c r="A178" s="13">
        <v>951</v>
      </c>
      <c r="B178" s="14"/>
      <c r="C178" s="28"/>
      <c r="D178" s="13">
        <v>951</v>
      </c>
      <c r="E178" s="14" t="s">
        <v>167</v>
      </c>
      <c r="F178" s="15">
        <v>0</v>
      </c>
      <c r="G178" s="15">
        <v>0</v>
      </c>
      <c r="H178" s="15">
        <v>0</v>
      </c>
      <c r="I178" s="15">
        <v>0</v>
      </c>
      <c r="J178" s="15">
        <v>0</v>
      </c>
      <c r="K178" s="15">
        <v>0</v>
      </c>
      <c r="L178" s="15">
        <v>0</v>
      </c>
      <c r="M178" s="15">
        <v>0</v>
      </c>
      <c r="N178" s="15">
        <v>0</v>
      </c>
      <c r="O178" s="15">
        <v>0</v>
      </c>
      <c r="P178" s="15">
        <v>0</v>
      </c>
      <c r="Q178" s="15">
        <v>0</v>
      </c>
      <c r="R178" s="15">
        <f t="shared" si="58"/>
        <v>0</v>
      </c>
    </row>
    <row r="179" spans="1:18" s="17" customFormat="1" x14ac:dyDescent="0.25">
      <c r="A179" s="13">
        <v>952</v>
      </c>
      <c r="B179" s="14" t="s">
        <v>626</v>
      </c>
      <c r="C179" s="28">
        <v>41431140952</v>
      </c>
      <c r="D179" s="13">
        <v>952</v>
      </c>
      <c r="E179" s="14" t="s">
        <v>168</v>
      </c>
      <c r="F179" s="15">
        <v>0</v>
      </c>
      <c r="G179" s="15">
        <v>0</v>
      </c>
      <c r="H179" s="15">
        <v>0</v>
      </c>
      <c r="I179" s="15">
        <v>0</v>
      </c>
      <c r="J179" s="15">
        <v>0</v>
      </c>
      <c r="K179" s="15">
        <v>0</v>
      </c>
      <c r="L179" s="15">
        <v>0</v>
      </c>
      <c r="M179" s="15">
        <v>0</v>
      </c>
      <c r="N179" s="15">
        <v>0</v>
      </c>
      <c r="O179" s="15">
        <v>0</v>
      </c>
      <c r="P179" s="15">
        <v>0</v>
      </c>
      <c r="Q179" s="15">
        <v>0</v>
      </c>
      <c r="R179" s="15">
        <f t="shared" si="58"/>
        <v>0</v>
      </c>
    </row>
    <row r="180" spans="1:18" s="17" customFormat="1" x14ac:dyDescent="0.25">
      <c r="A180" s="13">
        <v>953</v>
      </c>
      <c r="B180" s="14" t="s">
        <v>627</v>
      </c>
      <c r="C180" s="28">
        <v>41431140953</v>
      </c>
      <c r="D180" s="13">
        <v>953</v>
      </c>
      <c r="E180" s="14" t="s">
        <v>169</v>
      </c>
      <c r="F180" s="15">
        <v>0</v>
      </c>
      <c r="G180" s="15">
        <v>0</v>
      </c>
      <c r="H180" s="15">
        <v>0</v>
      </c>
      <c r="I180" s="15">
        <v>0</v>
      </c>
      <c r="J180" s="15">
        <v>0</v>
      </c>
      <c r="K180" s="15">
        <v>0</v>
      </c>
      <c r="L180" s="15">
        <v>0</v>
      </c>
      <c r="M180" s="15">
        <v>0</v>
      </c>
      <c r="N180" s="15">
        <v>0</v>
      </c>
      <c r="O180" s="15">
        <v>0</v>
      </c>
      <c r="P180" s="15">
        <v>0</v>
      </c>
      <c r="Q180" s="15">
        <v>0</v>
      </c>
      <c r="R180" s="15">
        <f t="shared" si="58"/>
        <v>0</v>
      </c>
    </row>
    <row r="181" spans="1:18" s="17" customFormat="1" x14ac:dyDescent="0.25">
      <c r="A181" s="13">
        <v>954</v>
      </c>
      <c r="B181" s="14" t="s">
        <v>628</v>
      </c>
      <c r="C181" s="28">
        <v>41431140954</v>
      </c>
      <c r="D181" s="13">
        <v>954</v>
      </c>
      <c r="E181" s="14" t="s">
        <v>170</v>
      </c>
      <c r="F181" s="15">
        <v>344855.01333333337</v>
      </c>
      <c r="G181" s="15">
        <v>237613.36333333337</v>
      </c>
      <c r="H181" s="15">
        <v>253249.31999999998</v>
      </c>
      <c r="I181" s="15">
        <v>192130.95333333334</v>
      </c>
      <c r="J181" s="15">
        <v>128296.45333333332</v>
      </c>
      <c r="K181" s="15">
        <v>109075.88333333332</v>
      </c>
      <c r="L181" s="15">
        <v>332518.39999999997</v>
      </c>
      <c r="M181" s="15">
        <v>318569.62333333335</v>
      </c>
      <c r="N181" s="15">
        <v>281767.58499999996</v>
      </c>
      <c r="O181" s="15">
        <v>288420.07770000002</v>
      </c>
      <c r="P181" s="15">
        <v>257983.05916666647</v>
      </c>
      <c r="Q181" s="15">
        <v>231629.02679999999</v>
      </c>
      <c r="R181" s="15">
        <f t="shared" si="58"/>
        <v>2976108.7586666667</v>
      </c>
    </row>
    <row r="182" spans="1:18" s="17" customFormat="1" x14ac:dyDescent="0.25">
      <c r="A182" s="13">
        <v>955</v>
      </c>
      <c r="B182" s="14" t="s">
        <v>629</v>
      </c>
      <c r="C182" s="28">
        <v>41431140955</v>
      </c>
      <c r="D182" s="13">
        <v>955</v>
      </c>
      <c r="E182" s="14" t="s">
        <v>171</v>
      </c>
      <c r="F182" s="15">
        <v>0</v>
      </c>
      <c r="G182" s="15">
        <v>0</v>
      </c>
      <c r="H182" s="15">
        <v>0</v>
      </c>
      <c r="I182" s="15">
        <v>0</v>
      </c>
      <c r="J182" s="15">
        <v>0</v>
      </c>
      <c r="K182" s="15">
        <v>0</v>
      </c>
      <c r="L182" s="15">
        <v>0</v>
      </c>
      <c r="M182" s="15">
        <v>0</v>
      </c>
      <c r="N182" s="15">
        <v>0</v>
      </c>
      <c r="O182" s="15">
        <v>0</v>
      </c>
      <c r="P182" s="15">
        <v>0</v>
      </c>
      <c r="Q182" s="15">
        <v>0</v>
      </c>
      <c r="R182" s="15">
        <f t="shared" si="58"/>
        <v>0</v>
      </c>
    </row>
    <row r="183" spans="1:18" s="17" customFormat="1" x14ac:dyDescent="0.25">
      <c r="A183" s="13">
        <v>1017</v>
      </c>
      <c r="B183" s="14"/>
      <c r="C183" s="28"/>
      <c r="D183" s="13">
        <v>1017</v>
      </c>
      <c r="E183" s="14" t="s">
        <v>172</v>
      </c>
      <c r="F183" s="15">
        <v>0</v>
      </c>
      <c r="G183" s="15">
        <v>0</v>
      </c>
      <c r="H183" s="15">
        <v>0</v>
      </c>
      <c r="I183" s="15">
        <v>0</v>
      </c>
      <c r="J183" s="15">
        <v>0</v>
      </c>
      <c r="K183" s="15">
        <v>0</v>
      </c>
      <c r="L183" s="15">
        <v>0</v>
      </c>
      <c r="M183" s="15">
        <v>0</v>
      </c>
      <c r="N183" s="15">
        <v>0</v>
      </c>
      <c r="O183" s="15">
        <v>0</v>
      </c>
      <c r="P183" s="15">
        <v>0</v>
      </c>
      <c r="Q183" s="15">
        <v>0</v>
      </c>
      <c r="R183" s="15">
        <f t="shared" si="58"/>
        <v>0</v>
      </c>
    </row>
    <row r="184" spans="1:18" s="17" customFormat="1" x14ac:dyDescent="0.25">
      <c r="A184" s="13">
        <v>1020</v>
      </c>
      <c r="B184" s="14"/>
      <c r="C184" s="28"/>
      <c r="D184" s="13">
        <v>1020</v>
      </c>
      <c r="E184" s="14" t="s">
        <v>173</v>
      </c>
      <c r="F184" s="15">
        <v>0</v>
      </c>
      <c r="G184" s="15">
        <v>0</v>
      </c>
      <c r="H184" s="15">
        <v>0</v>
      </c>
      <c r="I184" s="15">
        <v>0</v>
      </c>
      <c r="J184" s="15">
        <v>0</v>
      </c>
      <c r="K184" s="15">
        <v>0</v>
      </c>
      <c r="L184" s="15">
        <v>0</v>
      </c>
      <c r="M184" s="15">
        <v>0</v>
      </c>
      <c r="N184" s="15">
        <v>0</v>
      </c>
      <c r="O184" s="15">
        <v>0</v>
      </c>
      <c r="P184" s="15">
        <v>0</v>
      </c>
      <c r="Q184" s="15">
        <v>0</v>
      </c>
      <c r="R184" s="15">
        <f t="shared" si="58"/>
        <v>0</v>
      </c>
    </row>
    <row r="185" spans="1:18" s="17" customFormat="1" x14ac:dyDescent="0.25">
      <c r="A185" s="13">
        <v>956</v>
      </c>
      <c r="B185" s="14" t="s">
        <v>630</v>
      </c>
      <c r="C185" s="28">
        <v>41431150956</v>
      </c>
      <c r="D185" s="13">
        <v>956</v>
      </c>
      <c r="E185" s="14" t="s">
        <v>631</v>
      </c>
      <c r="F185" s="15">
        <v>0</v>
      </c>
      <c r="G185" s="15">
        <v>0</v>
      </c>
      <c r="H185" s="15">
        <v>0</v>
      </c>
      <c r="I185" s="15">
        <v>0</v>
      </c>
      <c r="J185" s="15">
        <v>0</v>
      </c>
      <c r="K185" s="15">
        <v>0</v>
      </c>
      <c r="L185" s="15">
        <v>0</v>
      </c>
      <c r="M185" s="15">
        <v>0</v>
      </c>
      <c r="N185" s="15">
        <v>0</v>
      </c>
      <c r="O185" s="15">
        <v>0</v>
      </c>
      <c r="P185" s="15">
        <v>0</v>
      </c>
      <c r="Q185" s="15">
        <v>0</v>
      </c>
      <c r="R185" s="15">
        <f>SUM(F185:Q185)</f>
        <v>0</v>
      </c>
    </row>
    <row r="186" spans="1:18" s="17" customFormat="1" x14ac:dyDescent="0.25">
      <c r="A186" s="16"/>
      <c r="B186" s="11"/>
      <c r="C186" s="49"/>
      <c r="D186" s="16"/>
      <c r="E186" s="11" t="s">
        <v>174</v>
      </c>
      <c r="F186" s="12">
        <f t="shared" ref="F186:R186" si="59">SUM(F187:F199)</f>
        <v>0</v>
      </c>
      <c r="G186" s="12">
        <f t="shared" si="59"/>
        <v>0</v>
      </c>
      <c r="H186" s="12">
        <f t="shared" si="59"/>
        <v>0</v>
      </c>
      <c r="I186" s="12">
        <f t="shared" si="59"/>
        <v>0</v>
      </c>
      <c r="J186" s="12">
        <f t="shared" si="59"/>
        <v>0</v>
      </c>
      <c r="K186" s="12">
        <f t="shared" si="59"/>
        <v>0</v>
      </c>
      <c r="L186" s="12">
        <f t="shared" si="59"/>
        <v>0</v>
      </c>
      <c r="M186" s="12">
        <f t="shared" si="59"/>
        <v>0</v>
      </c>
      <c r="N186" s="12">
        <f t="shared" si="59"/>
        <v>0</v>
      </c>
      <c r="O186" s="12">
        <f t="shared" si="59"/>
        <v>0</v>
      </c>
      <c r="P186" s="12">
        <f t="shared" si="59"/>
        <v>0</v>
      </c>
      <c r="Q186" s="12">
        <f t="shared" si="59"/>
        <v>0</v>
      </c>
      <c r="R186" s="12">
        <f t="shared" si="59"/>
        <v>0</v>
      </c>
    </row>
    <row r="187" spans="1:18" s="17" customFormat="1" x14ac:dyDescent="0.25">
      <c r="A187" s="13">
        <v>958</v>
      </c>
      <c r="B187" s="14" t="s">
        <v>632</v>
      </c>
      <c r="C187" s="28">
        <v>41431160958</v>
      </c>
      <c r="D187" s="13">
        <v>958</v>
      </c>
      <c r="E187" s="14" t="s">
        <v>175</v>
      </c>
      <c r="F187" s="15">
        <v>0</v>
      </c>
      <c r="G187" s="15">
        <v>0</v>
      </c>
      <c r="H187" s="15">
        <v>0</v>
      </c>
      <c r="I187" s="15">
        <v>0</v>
      </c>
      <c r="J187" s="15">
        <v>0</v>
      </c>
      <c r="K187" s="15">
        <v>0</v>
      </c>
      <c r="L187" s="15">
        <v>0</v>
      </c>
      <c r="M187" s="15">
        <v>0</v>
      </c>
      <c r="N187" s="15">
        <v>0</v>
      </c>
      <c r="O187" s="15">
        <v>0</v>
      </c>
      <c r="P187" s="15">
        <v>0</v>
      </c>
      <c r="Q187" s="15">
        <v>0</v>
      </c>
      <c r="R187" s="15">
        <f t="shared" ref="R187:R199" si="60">SUM(F187:Q187)</f>
        <v>0</v>
      </c>
    </row>
    <row r="188" spans="1:18" s="17" customFormat="1" x14ac:dyDescent="0.25">
      <c r="A188" s="13">
        <v>959</v>
      </c>
      <c r="B188" s="14" t="s">
        <v>633</v>
      </c>
      <c r="C188" s="28">
        <v>41431160959</v>
      </c>
      <c r="D188" s="13">
        <v>959</v>
      </c>
      <c r="E188" s="14" t="s">
        <v>176</v>
      </c>
      <c r="F188" s="15">
        <v>0</v>
      </c>
      <c r="G188" s="15">
        <v>0</v>
      </c>
      <c r="H188" s="15">
        <v>0</v>
      </c>
      <c r="I188" s="15">
        <v>0</v>
      </c>
      <c r="J188" s="15">
        <v>0</v>
      </c>
      <c r="K188" s="15">
        <v>0</v>
      </c>
      <c r="L188" s="15">
        <v>0</v>
      </c>
      <c r="M188" s="15">
        <v>0</v>
      </c>
      <c r="N188" s="15">
        <v>0</v>
      </c>
      <c r="O188" s="15">
        <v>0</v>
      </c>
      <c r="P188" s="15">
        <v>0</v>
      </c>
      <c r="Q188" s="15">
        <v>0</v>
      </c>
      <c r="R188" s="15">
        <f t="shared" si="60"/>
        <v>0</v>
      </c>
    </row>
    <row r="189" spans="1:18" s="17" customFormat="1" x14ac:dyDescent="0.25">
      <c r="A189" s="13">
        <v>960</v>
      </c>
      <c r="B189" s="14" t="s">
        <v>634</v>
      </c>
      <c r="C189" s="28">
        <v>41431160960</v>
      </c>
      <c r="D189" s="13">
        <v>960</v>
      </c>
      <c r="E189" s="14" t="s">
        <v>177</v>
      </c>
      <c r="F189" s="15">
        <v>0</v>
      </c>
      <c r="G189" s="15">
        <v>0</v>
      </c>
      <c r="H189" s="15">
        <v>0</v>
      </c>
      <c r="I189" s="15">
        <v>0</v>
      </c>
      <c r="J189" s="15">
        <v>0</v>
      </c>
      <c r="K189" s="15">
        <v>0</v>
      </c>
      <c r="L189" s="15">
        <v>0</v>
      </c>
      <c r="M189" s="15">
        <v>0</v>
      </c>
      <c r="N189" s="15">
        <v>0</v>
      </c>
      <c r="O189" s="15">
        <v>0</v>
      </c>
      <c r="P189" s="15">
        <v>0</v>
      </c>
      <c r="Q189" s="15">
        <v>0</v>
      </c>
      <c r="R189" s="15">
        <f t="shared" si="60"/>
        <v>0</v>
      </c>
    </row>
    <row r="190" spans="1:18" s="17" customFormat="1" x14ac:dyDescent="0.25">
      <c r="A190" s="13">
        <v>961</v>
      </c>
      <c r="B190" s="14" t="s">
        <v>635</v>
      </c>
      <c r="C190" s="28">
        <v>41431160961</v>
      </c>
      <c r="D190" s="13">
        <v>961</v>
      </c>
      <c r="E190" s="14" t="s">
        <v>178</v>
      </c>
      <c r="F190" s="15">
        <v>0</v>
      </c>
      <c r="G190" s="15">
        <v>0</v>
      </c>
      <c r="H190" s="15">
        <v>0</v>
      </c>
      <c r="I190" s="15">
        <v>0</v>
      </c>
      <c r="J190" s="15">
        <v>0</v>
      </c>
      <c r="K190" s="15">
        <v>0</v>
      </c>
      <c r="L190" s="15">
        <v>0</v>
      </c>
      <c r="M190" s="15">
        <v>0</v>
      </c>
      <c r="N190" s="15">
        <v>0</v>
      </c>
      <c r="O190" s="15">
        <v>0</v>
      </c>
      <c r="P190" s="15">
        <v>0</v>
      </c>
      <c r="Q190" s="15">
        <v>0</v>
      </c>
      <c r="R190" s="15">
        <f t="shared" si="60"/>
        <v>0</v>
      </c>
    </row>
    <row r="191" spans="1:18" s="17" customFormat="1" x14ac:dyDescent="0.25">
      <c r="A191" s="13">
        <v>962</v>
      </c>
      <c r="B191" s="14" t="s">
        <v>636</v>
      </c>
      <c r="C191" s="28">
        <v>41431160962</v>
      </c>
      <c r="D191" s="13">
        <v>962</v>
      </c>
      <c r="E191" s="14" t="s">
        <v>179</v>
      </c>
      <c r="F191" s="15">
        <v>0</v>
      </c>
      <c r="G191" s="15">
        <v>0</v>
      </c>
      <c r="H191" s="15">
        <v>0</v>
      </c>
      <c r="I191" s="15">
        <v>0</v>
      </c>
      <c r="J191" s="15">
        <v>0</v>
      </c>
      <c r="K191" s="15">
        <v>0</v>
      </c>
      <c r="L191" s="15">
        <v>0</v>
      </c>
      <c r="M191" s="15">
        <v>0</v>
      </c>
      <c r="N191" s="15">
        <v>0</v>
      </c>
      <c r="O191" s="15">
        <v>0</v>
      </c>
      <c r="P191" s="15">
        <v>0</v>
      </c>
      <c r="Q191" s="15">
        <v>0</v>
      </c>
      <c r="R191" s="15">
        <f t="shared" si="60"/>
        <v>0</v>
      </c>
    </row>
    <row r="192" spans="1:18" s="17" customFormat="1" x14ac:dyDescent="0.25">
      <c r="A192" s="13">
        <v>979</v>
      </c>
      <c r="B192" s="14" t="s">
        <v>637</v>
      </c>
      <c r="C192" s="28">
        <v>41431160979</v>
      </c>
      <c r="D192" s="13">
        <v>979</v>
      </c>
      <c r="E192" s="14" t="s">
        <v>180</v>
      </c>
      <c r="F192" s="15">
        <v>0</v>
      </c>
      <c r="G192" s="15">
        <v>0</v>
      </c>
      <c r="H192" s="15">
        <v>0</v>
      </c>
      <c r="I192" s="15">
        <v>0</v>
      </c>
      <c r="J192" s="15">
        <v>0</v>
      </c>
      <c r="K192" s="15">
        <v>0</v>
      </c>
      <c r="L192" s="15">
        <v>0</v>
      </c>
      <c r="M192" s="15">
        <v>0</v>
      </c>
      <c r="N192" s="15">
        <v>0</v>
      </c>
      <c r="O192" s="15">
        <v>0</v>
      </c>
      <c r="P192" s="15">
        <v>0</v>
      </c>
      <c r="Q192" s="15">
        <v>0</v>
      </c>
      <c r="R192" s="15">
        <f t="shared" si="60"/>
        <v>0</v>
      </c>
    </row>
    <row r="193" spans="1:18" s="17" customFormat="1" x14ac:dyDescent="0.25">
      <c r="A193" s="13">
        <v>980</v>
      </c>
      <c r="B193" s="14" t="s">
        <v>638</v>
      </c>
      <c r="C193" s="28">
        <v>41431160980</v>
      </c>
      <c r="D193" s="13">
        <v>980</v>
      </c>
      <c r="E193" s="14" t="s">
        <v>181</v>
      </c>
      <c r="F193" s="15">
        <v>0</v>
      </c>
      <c r="G193" s="15">
        <v>0</v>
      </c>
      <c r="H193" s="15">
        <v>0</v>
      </c>
      <c r="I193" s="15">
        <v>0</v>
      </c>
      <c r="J193" s="15">
        <v>0</v>
      </c>
      <c r="K193" s="15">
        <v>0</v>
      </c>
      <c r="L193" s="15">
        <v>0</v>
      </c>
      <c r="M193" s="15">
        <v>0</v>
      </c>
      <c r="N193" s="15">
        <v>0</v>
      </c>
      <c r="O193" s="15">
        <v>0</v>
      </c>
      <c r="P193" s="15">
        <v>0</v>
      </c>
      <c r="Q193" s="15">
        <v>0</v>
      </c>
      <c r="R193" s="15">
        <f t="shared" si="60"/>
        <v>0</v>
      </c>
    </row>
    <row r="194" spans="1:18" s="17" customFormat="1" x14ac:dyDescent="0.25">
      <c r="A194" s="13">
        <v>981</v>
      </c>
      <c r="B194" s="14"/>
      <c r="C194" s="28"/>
      <c r="D194" s="13">
        <v>981</v>
      </c>
      <c r="E194" s="14" t="s">
        <v>182</v>
      </c>
      <c r="F194" s="15">
        <v>0</v>
      </c>
      <c r="G194" s="15">
        <v>0</v>
      </c>
      <c r="H194" s="15">
        <v>0</v>
      </c>
      <c r="I194" s="15">
        <v>0</v>
      </c>
      <c r="J194" s="15">
        <v>0</v>
      </c>
      <c r="K194" s="15">
        <v>0</v>
      </c>
      <c r="L194" s="15">
        <v>0</v>
      </c>
      <c r="M194" s="15">
        <v>0</v>
      </c>
      <c r="N194" s="15">
        <v>0</v>
      </c>
      <c r="O194" s="15">
        <v>0</v>
      </c>
      <c r="P194" s="15">
        <v>0</v>
      </c>
      <c r="Q194" s="15">
        <v>0</v>
      </c>
      <c r="R194" s="15">
        <f t="shared" si="60"/>
        <v>0</v>
      </c>
    </row>
    <row r="195" spans="1:18" s="17" customFormat="1" x14ac:dyDescent="0.25">
      <c r="A195" s="13">
        <v>982</v>
      </c>
      <c r="B195" s="14" t="s">
        <v>639</v>
      </c>
      <c r="C195" s="28">
        <v>41431160982</v>
      </c>
      <c r="D195" s="13">
        <v>982</v>
      </c>
      <c r="E195" s="14" t="s">
        <v>183</v>
      </c>
      <c r="F195" s="15">
        <v>0</v>
      </c>
      <c r="G195" s="15">
        <v>0</v>
      </c>
      <c r="H195" s="15">
        <v>0</v>
      </c>
      <c r="I195" s="15">
        <v>0</v>
      </c>
      <c r="J195" s="15">
        <v>0</v>
      </c>
      <c r="K195" s="15">
        <v>0</v>
      </c>
      <c r="L195" s="15">
        <v>0</v>
      </c>
      <c r="M195" s="15">
        <v>0</v>
      </c>
      <c r="N195" s="15">
        <v>0</v>
      </c>
      <c r="O195" s="15">
        <v>0</v>
      </c>
      <c r="P195" s="15">
        <v>0</v>
      </c>
      <c r="Q195" s="15">
        <v>0</v>
      </c>
      <c r="R195" s="15">
        <f t="shared" si="60"/>
        <v>0</v>
      </c>
    </row>
    <row r="196" spans="1:18" s="17" customFormat="1" x14ac:dyDescent="0.25">
      <c r="A196" s="13">
        <v>983</v>
      </c>
      <c r="B196" s="14" t="s">
        <v>640</v>
      </c>
      <c r="C196" s="28">
        <v>41431160983</v>
      </c>
      <c r="D196" s="13">
        <v>983</v>
      </c>
      <c r="E196" s="14" t="s">
        <v>184</v>
      </c>
      <c r="F196" s="15">
        <v>0</v>
      </c>
      <c r="G196" s="15">
        <v>0</v>
      </c>
      <c r="H196" s="15">
        <v>0</v>
      </c>
      <c r="I196" s="15">
        <v>0</v>
      </c>
      <c r="J196" s="15">
        <v>0</v>
      </c>
      <c r="K196" s="15">
        <v>0</v>
      </c>
      <c r="L196" s="15">
        <v>0</v>
      </c>
      <c r="M196" s="15">
        <v>0</v>
      </c>
      <c r="N196" s="15">
        <v>0</v>
      </c>
      <c r="O196" s="15">
        <v>0</v>
      </c>
      <c r="P196" s="15">
        <v>0</v>
      </c>
      <c r="Q196" s="15">
        <v>0</v>
      </c>
      <c r="R196" s="15">
        <f t="shared" si="60"/>
        <v>0</v>
      </c>
    </row>
    <row r="197" spans="1:18" s="17" customFormat="1" x14ac:dyDescent="0.25">
      <c r="A197" s="13">
        <v>984</v>
      </c>
      <c r="B197" s="14"/>
      <c r="C197" s="28"/>
      <c r="D197" s="13">
        <v>984</v>
      </c>
      <c r="E197" s="14" t="s">
        <v>185</v>
      </c>
      <c r="F197" s="15">
        <v>0</v>
      </c>
      <c r="G197" s="15">
        <v>0</v>
      </c>
      <c r="H197" s="15">
        <v>0</v>
      </c>
      <c r="I197" s="15">
        <v>0</v>
      </c>
      <c r="J197" s="15">
        <v>0</v>
      </c>
      <c r="K197" s="15">
        <v>0</v>
      </c>
      <c r="L197" s="15">
        <v>0</v>
      </c>
      <c r="M197" s="15">
        <v>0</v>
      </c>
      <c r="N197" s="15">
        <v>0</v>
      </c>
      <c r="O197" s="15">
        <v>0</v>
      </c>
      <c r="P197" s="15">
        <v>0</v>
      </c>
      <c r="Q197" s="15">
        <v>0</v>
      </c>
      <c r="R197" s="15">
        <f t="shared" si="60"/>
        <v>0</v>
      </c>
    </row>
    <row r="198" spans="1:18" s="17" customFormat="1" x14ac:dyDescent="0.25">
      <c r="A198" s="13">
        <v>985</v>
      </c>
      <c r="B198" s="14"/>
      <c r="C198" s="28"/>
      <c r="D198" s="13">
        <v>985</v>
      </c>
      <c r="E198" s="14" t="s">
        <v>186</v>
      </c>
      <c r="F198" s="15">
        <v>0</v>
      </c>
      <c r="G198" s="15">
        <v>0</v>
      </c>
      <c r="H198" s="15">
        <v>0</v>
      </c>
      <c r="I198" s="15">
        <v>0</v>
      </c>
      <c r="J198" s="15">
        <v>0</v>
      </c>
      <c r="K198" s="15">
        <v>0</v>
      </c>
      <c r="L198" s="15">
        <v>0</v>
      </c>
      <c r="M198" s="15">
        <v>0</v>
      </c>
      <c r="N198" s="15">
        <v>0</v>
      </c>
      <c r="O198" s="15">
        <v>0</v>
      </c>
      <c r="P198" s="15">
        <v>0</v>
      </c>
      <c r="Q198" s="15">
        <v>0</v>
      </c>
      <c r="R198" s="15">
        <f t="shared" si="60"/>
        <v>0</v>
      </c>
    </row>
    <row r="199" spans="1:18" s="17" customFormat="1" x14ac:dyDescent="0.25">
      <c r="A199" s="13">
        <v>1390</v>
      </c>
      <c r="B199" s="14" t="s">
        <v>187</v>
      </c>
      <c r="C199" s="28">
        <v>41431161390</v>
      </c>
      <c r="D199" s="13">
        <v>1390</v>
      </c>
      <c r="E199" s="14" t="s">
        <v>188</v>
      </c>
      <c r="F199" s="15">
        <v>0</v>
      </c>
      <c r="G199" s="15">
        <v>0</v>
      </c>
      <c r="H199" s="15">
        <v>0</v>
      </c>
      <c r="I199" s="15">
        <v>0</v>
      </c>
      <c r="J199" s="15">
        <v>0</v>
      </c>
      <c r="K199" s="15">
        <v>0</v>
      </c>
      <c r="L199" s="15">
        <v>0</v>
      </c>
      <c r="M199" s="15">
        <v>0</v>
      </c>
      <c r="N199" s="15">
        <v>0</v>
      </c>
      <c r="O199" s="15">
        <v>0</v>
      </c>
      <c r="P199" s="15">
        <v>0</v>
      </c>
      <c r="Q199" s="15">
        <v>0</v>
      </c>
      <c r="R199" s="15">
        <f t="shared" si="60"/>
        <v>0</v>
      </c>
    </row>
    <row r="200" spans="1:18" s="17" customFormat="1" x14ac:dyDescent="0.25">
      <c r="A200" s="16"/>
      <c r="B200" s="11"/>
      <c r="C200" s="49"/>
      <c r="D200" s="16"/>
      <c r="E200" s="11" t="s">
        <v>189</v>
      </c>
      <c r="F200" s="12">
        <f t="shared" ref="F200:Q200" si="61">SUM(F201:F214)</f>
        <v>712506.3600000001</v>
      </c>
      <c r="G200" s="12">
        <f t="shared" si="61"/>
        <v>770479.20500000007</v>
      </c>
      <c r="H200" s="12">
        <f t="shared" si="61"/>
        <v>719383.08</v>
      </c>
      <c r="I200" s="12">
        <f t="shared" si="61"/>
        <v>803257.92666666664</v>
      </c>
      <c r="J200" s="12">
        <f t="shared" si="61"/>
        <v>730851.3683333334</v>
      </c>
      <c r="K200" s="12">
        <f t="shared" si="61"/>
        <v>696043.42999999993</v>
      </c>
      <c r="L200" s="12">
        <f t="shared" si="61"/>
        <v>757599.95666666678</v>
      </c>
      <c r="M200" s="12">
        <f t="shared" si="61"/>
        <v>807018.67999999993</v>
      </c>
      <c r="N200" s="12">
        <f t="shared" si="61"/>
        <v>724982.55133333337</v>
      </c>
      <c r="O200" s="12">
        <f t="shared" si="61"/>
        <v>672799.72823333333</v>
      </c>
      <c r="P200" s="12">
        <f t="shared" si="61"/>
        <v>709923.15600000008</v>
      </c>
      <c r="Q200" s="12">
        <f t="shared" si="61"/>
        <v>620891.44510000001</v>
      </c>
      <c r="R200" s="12">
        <f>SUM(R201:R214)</f>
        <v>8725736.8873333335</v>
      </c>
    </row>
    <row r="201" spans="1:18" s="17" customFormat="1" x14ac:dyDescent="0.25">
      <c r="A201" s="13">
        <v>963</v>
      </c>
      <c r="B201" s="14" t="s">
        <v>641</v>
      </c>
      <c r="C201" s="28">
        <v>41431170963</v>
      </c>
      <c r="D201" s="13">
        <v>963</v>
      </c>
      <c r="E201" s="14" t="s">
        <v>190</v>
      </c>
      <c r="F201" s="15">
        <v>248463.42</v>
      </c>
      <c r="G201" s="15">
        <v>246223.28000000003</v>
      </c>
      <c r="H201" s="15">
        <v>225501.69999999998</v>
      </c>
      <c r="I201" s="15">
        <v>272873.98</v>
      </c>
      <c r="J201" s="15">
        <v>235866.64</v>
      </c>
      <c r="K201" s="15">
        <v>232338.35666666666</v>
      </c>
      <c r="L201" s="15">
        <v>254353.05000000002</v>
      </c>
      <c r="M201" s="15">
        <v>264232.33999999997</v>
      </c>
      <c r="N201" s="15">
        <v>242243.76500000001</v>
      </c>
      <c r="O201" s="15">
        <v>227317.21166666667</v>
      </c>
      <c r="P201" s="15">
        <v>221612.8899666667</v>
      </c>
      <c r="Q201" s="15">
        <v>206497.64729999998</v>
      </c>
      <c r="R201" s="15">
        <f t="shared" ref="R201:R214" si="62">SUM(F201:Q201)</f>
        <v>2877524.2805999997</v>
      </c>
    </row>
    <row r="202" spans="1:18" s="17" customFormat="1" x14ac:dyDescent="0.25">
      <c r="A202" s="13">
        <v>900</v>
      </c>
      <c r="B202" s="14" t="s">
        <v>191</v>
      </c>
      <c r="C202" s="28">
        <v>41431170900</v>
      </c>
      <c r="D202" s="13">
        <v>900</v>
      </c>
      <c r="E202" s="14" t="s">
        <v>192</v>
      </c>
      <c r="F202" s="15">
        <v>2107.2550000000001</v>
      </c>
      <c r="G202" s="15">
        <v>4623.1000000000004</v>
      </c>
      <c r="H202" s="15">
        <v>4494.3600000000006</v>
      </c>
      <c r="I202" s="15">
        <v>3314.61</v>
      </c>
      <c r="J202" s="15">
        <v>5934.4349999999995</v>
      </c>
      <c r="K202" s="15">
        <v>5998.75</v>
      </c>
      <c r="L202" s="15">
        <v>8438.0400000000009</v>
      </c>
      <c r="M202" s="15">
        <v>3767.0299999999997</v>
      </c>
      <c r="N202" s="15">
        <v>5685.37</v>
      </c>
      <c r="O202" s="15">
        <v>4023.0283333333336</v>
      </c>
      <c r="P202" s="15">
        <v>3060.4266666666667</v>
      </c>
      <c r="Q202" s="15">
        <v>3612.6750000000002</v>
      </c>
      <c r="R202" s="15">
        <f t="shared" si="62"/>
        <v>55059.080000000009</v>
      </c>
    </row>
    <row r="203" spans="1:18" s="17" customFormat="1" x14ac:dyDescent="0.25">
      <c r="A203" s="13">
        <v>964</v>
      </c>
      <c r="B203" s="14" t="s">
        <v>642</v>
      </c>
      <c r="C203" s="28">
        <v>41431170964</v>
      </c>
      <c r="D203" s="13">
        <v>964</v>
      </c>
      <c r="E203" s="14" t="s">
        <v>193</v>
      </c>
      <c r="F203" s="15">
        <v>3438.37</v>
      </c>
      <c r="G203" s="15">
        <v>3803.14</v>
      </c>
      <c r="H203" s="15">
        <v>3007.6666666666665</v>
      </c>
      <c r="I203" s="15">
        <v>2303.1266666666666</v>
      </c>
      <c r="J203" s="15">
        <v>10153.630000000001</v>
      </c>
      <c r="K203" s="15">
        <v>6769.04</v>
      </c>
      <c r="L203" s="15">
        <v>4678.0200000000004</v>
      </c>
      <c r="M203" s="15">
        <v>4632.8599999999988</v>
      </c>
      <c r="N203" s="15">
        <v>2531.48</v>
      </c>
      <c r="O203" s="15">
        <v>1815.1814999999999</v>
      </c>
      <c r="P203" s="15">
        <v>2781.9341666666664</v>
      </c>
      <c r="Q203" s="15">
        <v>2076.2148333333334</v>
      </c>
      <c r="R203" s="15">
        <f t="shared" si="62"/>
        <v>47990.663833333332</v>
      </c>
    </row>
    <row r="204" spans="1:18" s="17" customFormat="1" x14ac:dyDescent="0.25">
      <c r="A204" s="13">
        <v>965</v>
      </c>
      <c r="B204" s="14" t="s">
        <v>643</v>
      </c>
      <c r="C204" s="28">
        <v>41431170965</v>
      </c>
      <c r="D204" s="13">
        <v>965</v>
      </c>
      <c r="E204" s="14" t="s">
        <v>194</v>
      </c>
      <c r="F204" s="15">
        <v>29021.67</v>
      </c>
      <c r="G204" s="15">
        <v>37831.26</v>
      </c>
      <c r="H204" s="15">
        <v>39413.23333333333</v>
      </c>
      <c r="I204" s="15">
        <v>47186.5</v>
      </c>
      <c r="J204" s="15">
        <v>44345.65</v>
      </c>
      <c r="K204" s="15">
        <v>41565.58</v>
      </c>
      <c r="L204" s="15">
        <v>47175</v>
      </c>
      <c r="M204" s="15">
        <v>49597.5</v>
      </c>
      <c r="N204" s="15">
        <v>43388.5</v>
      </c>
      <c r="O204" s="15">
        <v>40854.410000000003</v>
      </c>
      <c r="P204" s="15">
        <v>46376.423333333332</v>
      </c>
      <c r="Q204" s="15">
        <v>37440.920166666663</v>
      </c>
      <c r="R204" s="15">
        <f t="shared" si="62"/>
        <v>504196.64683333336</v>
      </c>
    </row>
    <row r="205" spans="1:18" s="17" customFormat="1" x14ac:dyDescent="0.25">
      <c r="A205" s="13">
        <v>966</v>
      </c>
      <c r="B205" s="14" t="s">
        <v>644</v>
      </c>
      <c r="C205" s="28">
        <v>41431170966</v>
      </c>
      <c r="D205" s="13">
        <v>966</v>
      </c>
      <c r="E205" s="14" t="s">
        <v>195</v>
      </c>
      <c r="F205" s="15">
        <v>2218.8999999999996</v>
      </c>
      <c r="G205" s="15">
        <v>3535.08</v>
      </c>
      <c r="H205" s="15">
        <v>3059.84</v>
      </c>
      <c r="I205" s="15">
        <v>1897.8733333333332</v>
      </c>
      <c r="J205" s="15">
        <v>1460.92</v>
      </c>
      <c r="K205" s="15">
        <v>2416.4866666666662</v>
      </c>
      <c r="L205" s="15">
        <v>2137.5</v>
      </c>
      <c r="M205" s="15">
        <v>2176.6200000000003</v>
      </c>
      <c r="N205" s="15">
        <v>3207.3</v>
      </c>
      <c r="O205" s="15">
        <v>3635.2396333333336</v>
      </c>
      <c r="P205" s="15">
        <v>2685.3331333333335</v>
      </c>
      <c r="Q205" s="15">
        <v>2024.5223333333333</v>
      </c>
      <c r="R205" s="15">
        <f t="shared" si="62"/>
        <v>30455.615099999999</v>
      </c>
    </row>
    <row r="206" spans="1:18" s="17" customFormat="1" x14ac:dyDescent="0.25">
      <c r="A206" s="13">
        <v>967</v>
      </c>
      <c r="B206" s="14"/>
      <c r="C206" s="28"/>
      <c r="D206" s="13">
        <v>967</v>
      </c>
      <c r="E206" s="14" t="s">
        <v>196</v>
      </c>
      <c r="F206" s="15">
        <v>0</v>
      </c>
      <c r="G206" s="15">
        <v>0</v>
      </c>
      <c r="H206" s="15">
        <v>0</v>
      </c>
      <c r="I206" s="15">
        <v>0</v>
      </c>
      <c r="J206" s="15">
        <v>0</v>
      </c>
      <c r="K206" s="15">
        <v>0</v>
      </c>
      <c r="L206" s="15">
        <v>0</v>
      </c>
      <c r="M206" s="15">
        <v>0</v>
      </c>
      <c r="N206" s="15">
        <v>0</v>
      </c>
      <c r="O206" s="15">
        <v>0</v>
      </c>
      <c r="P206" s="15">
        <v>0</v>
      </c>
      <c r="Q206" s="15">
        <v>0</v>
      </c>
      <c r="R206" s="15">
        <f t="shared" si="62"/>
        <v>0</v>
      </c>
    </row>
    <row r="207" spans="1:18" s="17" customFormat="1" x14ac:dyDescent="0.25">
      <c r="A207" s="13">
        <v>968</v>
      </c>
      <c r="B207" s="14" t="s">
        <v>645</v>
      </c>
      <c r="C207" s="28">
        <v>41431170968</v>
      </c>
      <c r="D207" s="13">
        <v>968</v>
      </c>
      <c r="E207" s="14" t="s">
        <v>197</v>
      </c>
      <c r="F207" s="15">
        <v>81222.345000000001</v>
      </c>
      <c r="G207" s="15">
        <v>88668.264999999999</v>
      </c>
      <c r="H207" s="15">
        <v>147408.28999999998</v>
      </c>
      <c r="I207" s="15">
        <v>123434.19666666666</v>
      </c>
      <c r="J207" s="15">
        <v>88426.67333333334</v>
      </c>
      <c r="K207" s="15">
        <v>81448.736666666649</v>
      </c>
      <c r="L207" s="15">
        <v>75967.606666666674</v>
      </c>
      <c r="M207" s="15">
        <v>77304.710000000006</v>
      </c>
      <c r="N207" s="15">
        <v>61450.166333333334</v>
      </c>
      <c r="O207" s="15">
        <v>75667.747100000008</v>
      </c>
      <c r="P207" s="15">
        <v>61567.378733333338</v>
      </c>
      <c r="Q207" s="15">
        <v>50640.244133333319</v>
      </c>
      <c r="R207" s="15">
        <f t="shared" si="62"/>
        <v>1013206.3596333334</v>
      </c>
    </row>
    <row r="208" spans="1:18" s="17" customFormat="1" x14ac:dyDescent="0.25">
      <c r="A208" s="13">
        <v>969</v>
      </c>
      <c r="B208" s="14" t="s">
        <v>646</v>
      </c>
      <c r="C208" s="28">
        <v>41431170969</v>
      </c>
      <c r="D208" s="13">
        <v>969</v>
      </c>
      <c r="E208" s="14" t="s">
        <v>198</v>
      </c>
      <c r="F208" s="15">
        <v>281116.5</v>
      </c>
      <c r="G208" s="15">
        <v>266927.07999999996</v>
      </c>
      <c r="H208" s="15">
        <v>239413.72</v>
      </c>
      <c r="I208" s="15">
        <v>301438.64</v>
      </c>
      <c r="J208" s="15">
        <v>240185.92</v>
      </c>
      <c r="K208" s="15">
        <v>252525.91999999998</v>
      </c>
      <c r="L208" s="15">
        <v>296169.74</v>
      </c>
      <c r="M208" s="15">
        <v>303826.12</v>
      </c>
      <c r="N208" s="15">
        <v>260666.47</v>
      </c>
      <c r="O208" s="15">
        <v>244526.89499999999</v>
      </c>
      <c r="P208" s="15">
        <v>261632.52000000002</v>
      </c>
      <c r="Q208" s="15">
        <v>244890.883</v>
      </c>
      <c r="R208" s="15">
        <f t="shared" si="62"/>
        <v>3193320.4079999998</v>
      </c>
    </row>
    <row r="209" spans="1:18" s="17" customFormat="1" x14ac:dyDescent="0.25">
      <c r="A209" s="13">
        <v>974</v>
      </c>
      <c r="B209" s="14" t="s">
        <v>199</v>
      </c>
      <c r="C209" s="28">
        <v>41431170974</v>
      </c>
      <c r="D209" s="13">
        <v>974</v>
      </c>
      <c r="E209" s="14" t="s">
        <v>200</v>
      </c>
      <c r="F209" s="15">
        <v>0</v>
      </c>
      <c r="G209" s="15">
        <v>0</v>
      </c>
      <c r="H209" s="15">
        <v>0</v>
      </c>
      <c r="I209" s="15">
        <v>0</v>
      </c>
      <c r="J209" s="15">
        <v>0</v>
      </c>
      <c r="K209" s="15">
        <v>0</v>
      </c>
      <c r="L209" s="15">
        <v>0</v>
      </c>
      <c r="M209" s="15">
        <v>0</v>
      </c>
      <c r="N209" s="15">
        <v>0</v>
      </c>
      <c r="O209" s="15">
        <v>0</v>
      </c>
      <c r="P209" s="15">
        <v>0</v>
      </c>
      <c r="Q209" s="15">
        <v>0</v>
      </c>
      <c r="R209" s="15">
        <f t="shared" si="62"/>
        <v>0</v>
      </c>
    </row>
    <row r="210" spans="1:18" s="17" customFormat="1" x14ac:dyDescent="0.25">
      <c r="A210" s="13">
        <v>975</v>
      </c>
      <c r="B210" s="14" t="s">
        <v>647</v>
      </c>
      <c r="C210" s="28">
        <v>41431170975</v>
      </c>
      <c r="D210" s="13">
        <v>975</v>
      </c>
      <c r="E210" s="14" t="s">
        <v>201</v>
      </c>
      <c r="F210" s="15">
        <v>44917.899999999994</v>
      </c>
      <c r="G210" s="15">
        <v>98868</v>
      </c>
      <c r="H210" s="15">
        <v>37084.270000000004</v>
      </c>
      <c r="I210" s="15">
        <v>30809</v>
      </c>
      <c r="J210" s="15">
        <v>84477.5</v>
      </c>
      <c r="K210" s="15">
        <v>52980.56</v>
      </c>
      <c r="L210" s="15">
        <v>48681</v>
      </c>
      <c r="M210" s="15">
        <v>81481.5</v>
      </c>
      <c r="N210" s="15">
        <v>85809.5</v>
      </c>
      <c r="O210" s="15">
        <v>54960.014999999999</v>
      </c>
      <c r="P210" s="15">
        <v>90206.25</v>
      </c>
      <c r="Q210" s="15">
        <v>53708.338333333348</v>
      </c>
      <c r="R210" s="15">
        <f t="shared" si="62"/>
        <v>763983.83333333337</v>
      </c>
    </row>
    <row r="211" spans="1:18" s="17" customFormat="1" x14ac:dyDescent="0.25">
      <c r="A211" s="13">
        <v>1018</v>
      </c>
      <c r="B211" s="14"/>
      <c r="C211" s="28"/>
      <c r="D211" s="13">
        <v>1018</v>
      </c>
      <c r="E211" s="14" t="s">
        <v>202</v>
      </c>
      <c r="F211" s="15">
        <v>0</v>
      </c>
      <c r="G211" s="15">
        <v>0</v>
      </c>
      <c r="H211" s="15">
        <v>0</v>
      </c>
      <c r="I211" s="15">
        <v>0</v>
      </c>
      <c r="J211" s="15">
        <v>0</v>
      </c>
      <c r="K211" s="15">
        <v>0</v>
      </c>
      <c r="L211" s="15">
        <v>0</v>
      </c>
      <c r="M211" s="15">
        <v>0</v>
      </c>
      <c r="N211" s="15">
        <v>0</v>
      </c>
      <c r="O211" s="15">
        <v>0</v>
      </c>
      <c r="P211" s="15">
        <v>0</v>
      </c>
      <c r="Q211" s="15">
        <v>0</v>
      </c>
      <c r="R211" s="15">
        <f t="shared" si="62"/>
        <v>0</v>
      </c>
    </row>
    <row r="212" spans="1:18" s="17" customFormat="1" x14ac:dyDescent="0.25">
      <c r="A212" s="13">
        <v>1023</v>
      </c>
      <c r="B212" s="14" t="s">
        <v>648</v>
      </c>
      <c r="C212" s="28">
        <v>41431171023</v>
      </c>
      <c r="D212" s="13">
        <v>1023</v>
      </c>
      <c r="E212" s="14" t="s">
        <v>203</v>
      </c>
      <c r="F212" s="15">
        <v>0</v>
      </c>
      <c r="G212" s="15">
        <v>0</v>
      </c>
      <c r="H212" s="15">
        <v>0</v>
      </c>
      <c r="I212" s="15">
        <v>0</v>
      </c>
      <c r="J212" s="15">
        <v>0</v>
      </c>
      <c r="K212" s="15">
        <v>0</v>
      </c>
      <c r="L212" s="15">
        <v>0</v>
      </c>
      <c r="M212" s="15">
        <v>0</v>
      </c>
      <c r="N212" s="15">
        <v>0</v>
      </c>
      <c r="O212" s="15">
        <v>0</v>
      </c>
      <c r="P212" s="15">
        <v>0</v>
      </c>
      <c r="Q212" s="15">
        <v>0</v>
      </c>
      <c r="R212" s="15">
        <f t="shared" si="62"/>
        <v>0</v>
      </c>
    </row>
    <row r="213" spans="1:18" s="17" customFormat="1" x14ac:dyDescent="0.25">
      <c r="A213" s="13">
        <v>1348</v>
      </c>
      <c r="B213" s="14" t="s">
        <v>204</v>
      </c>
      <c r="C213" s="28">
        <v>41431151348</v>
      </c>
      <c r="D213" s="13">
        <v>1348</v>
      </c>
      <c r="E213" s="14" t="s">
        <v>205</v>
      </c>
      <c r="F213" s="15">
        <v>10000</v>
      </c>
      <c r="G213" s="15">
        <v>10000</v>
      </c>
      <c r="H213" s="15">
        <v>10000</v>
      </c>
      <c r="I213" s="15">
        <v>10000</v>
      </c>
      <c r="J213" s="15">
        <v>10000</v>
      </c>
      <c r="K213" s="15">
        <v>10000</v>
      </c>
      <c r="L213" s="15">
        <v>10000</v>
      </c>
      <c r="M213" s="15">
        <v>10000</v>
      </c>
      <c r="N213" s="15">
        <v>10000</v>
      </c>
      <c r="O213" s="15">
        <v>10000</v>
      </c>
      <c r="P213" s="15">
        <v>10000</v>
      </c>
      <c r="Q213" s="15">
        <v>10000</v>
      </c>
      <c r="R213" s="15">
        <f t="shared" si="62"/>
        <v>120000</v>
      </c>
    </row>
    <row r="214" spans="1:18" s="17" customFormat="1" x14ac:dyDescent="0.25">
      <c r="A214" s="13">
        <v>1349</v>
      </c>
      <c r="B214" s="14" t="s">
        <v>206</v>
      </c>
      <c r="C214" s="28">
        <v>41431151349</v>
      </c>
      <c r="D214" s="13">
        <v>1349</v>
      </c>
      <c r="E214" s="14" t="s">
        <v>207</v>
      </c>
      <c r="F214" s="15">
        <v>10000</v>
      </c>
      <c r="G214" s="15">
        <v>10000</v>
      </c>
      <c r="H214" s="15">
        <v>10000</v>
      </c>
      <c r="I214" s="15">
        <v>10000</v>
      </c>
      <c r="J214" s="15">
        <v>10000</v>
      </c>
      <c r="K214" s="15">
        <v>10000</v>
      </c>
      <c r="L214" s="15">
        <v>10000</v>
      </c>
      <c r="M214" s="15">
        <v>10000</v>
      </c>
      <c r="N214" s="15">
        <v>10000</v>
      </c>
      <c r="O214" s="15">
        <v>10000</v>
      </c>
      <c r="P214" s="15">
        <v>10000</v>
      </c>
      <c r="Q214" s="15">
        <v>10000</v>
      </c>
      <c r="R214" s="15">
        <f t="shared" si="62"/>
        <v>120000</v>
      </c>
    </row>
    <row r="215" spans="1:18" s="17" customFormat="1" x14ac:dyDescent="0.25">
      <c r="A215" s="16"/>
      <c r="B215" s="11"/>
      <c r="C215" s="49"/>
      <c r="D215" s="16"/>
      <c r="E215" s="11" t="s">
        <v>208</v>
      </c>
      <c r="F215" s="12">
        <f t="shared" ref="F215:R215" si="63">SUM(F216:F216)</f>
        <v>0</v>
      </c>
      <c r="G215" s="12">
        <f t="shared" si="63"/>
        <v>0</v>
      </c>
      <c r="H215" s="12">
        <f t="shared" si="63"/>
        <v>0</v>
      </c>
      <c r="I215" s="12">
        <f t="shared" si="63"/>
        <v>0</v>
      </c>
      <c r="J215" s="12">
        <f t="shared" si="63"/>
        <v>0</v>
      </c>
      <c r="K215" s="12">
        <f t="shared" si="63"/>
        <v>0</v>
      </c>
      <c r="L215" s="12">
        <f t="shared" si="63"/>
        <v>0</v>
      </c>
      <c r="M215" s="12">
        <f t="shared" si="63"/>
        <v>0</v>
      </c>
      <c r="N215" s="12">
        <f t="shared" si="63"/>
        <v>0</v>
      </c>
      <c r="O215" s="12">
        <f t="shared" si="63"/>
        <v>0</v>
      </c>
      <c r="P215" s="12">
        <f t="shared" si="63"/>
        <v>0</v>
      </c>
      <c r="Q215" s="12">
        <f t="shared" si="63"/>
        <v>0</v>
      </c>
      <c r="R215" s="12">
        <f t="shared" si="63"/>
        <v>0</v>
      </c>
    </row>
    <row r="216" spans="1:18" s="17" customFormat="1" x14ac:dyDescent="0.25">
      <c r="A216" s="16"/>
      <c r="B216" s="9"/>
      <c r="C216" s="48"/>
      <c r="D216" s="16"/>
      <c r="E216" s="9"/>
      <c r="F216" s="10"/>
      <c r="G216" s="10"/>
      <c r="H216" s="10"/>
      <c r="I216" s="10"/>
      <c r="J216" s="10"/>
      <c r="K216" s="10"/>
      <c r="L216" s="10"/>
      <c r="M216" s="10"/>
      <c r="N216" s="10"/>
      <c r="O216" s="10"/>
      <c r="P216" s="10"/>
      <c r="Q216" s="10"/>
      <c r="R216" s="10"/>
    </row>
    <row r="217" spans="1:18" s="17" customFormat="1" x14ac:dyDescent="0.25">
      <c r="A217" s="16"/>
      <c r="B217" s="11"/>
      <c r="C217" s="49"/>
      <c r="D217" s="16"/>
      <c r="E217" s="11" t="s">
        <v>209</v>
      </c>
      <c r="F217" s="12">
        <f t="shared" ref="F217:R217" si="64">+F218</f>
        <v>20355864.540000003</v>
      </c>
      <c r="G217" s="12">
        <f t="shared" si="64"/>
        <v>21472234.245000001</v>
      </c>
      <c r="H217" s="12">
        <f t="shared" si="64"/>
        <v>18700021.564999998</v>
      </c>
      <c r="I217" s="12">
        <f t="shared" si="64"/>
        <v>20765540.420000002</v>
      </c>
      <c r="J217" s="12">
        <f t="shared" si="64"/>
        <v>22031573.625</v>
      </c>
      <c r="K217" s="12">
        <f t="shared" si="64"/>
        <v>23642933.785</v>
      </c>
      <c r="L217" s="12">
        <f t="shared" si="64"/>
        <v>26362028.465000004</v>
      </c>
      <c r="M217" s="12">
        <f t="shared" si="64"/>
        <v>27288525.155000001</v>
      </c>
      <c r="N217" s="12">
        <f t="shared" si="64"/>
        <v>23008869.59</v>
      </c>
      <c r="O217" s="12">
        <f t="shared" si="64"/>
        <v>23305500.503333338</v>
      </c>
      <c r="P217" s="12">
        <f t="shared" si="64"/>
        <v>22210602.43</v>
      </c>
      <c r="Q217" s="12">
        <f t="shared" si="64"/>
        <v>22491247.123333335</v>
      </c>
      <c r="R217" s="12">
        <f t="shared" si="64"/>
        <v>271634941.44666672</v>
      </c>
    </row>
    <row r="218" spans="1:18" s="17" customFormat="1" x14ac:dyDescent="0.25">
      <c r="A218" s="13">
        <v>972</v>
      </c>
      <c r="B218" s="14" t="s">
        <v>649</v>
      </c>
      <c r="C218" s="28">
        <v>41431190972</v>
      </c>
      <c r="D218" s="13">
        <v>972</v>
      </c>
      <c r="E218" s="14" t="s">
        <v>210</v>
      </c>
      <c r="F218" s="15">
        <v>20355864.540000003</v>
      </c>
      <c r="G218" s="15">
        <v>21472234.245000001</v>
      </c>
      <c r="H218" s="15">
        <v>18700021.564999998</v>
      </c>
      <c r="I218" s="15">
        <v>20765540.420000002</v>
      </c>
      <c r="J218" s="15">
        <v>22031573.625</v>
      </c>
      <c r="K218" s="15">
        <v>23642933.785</v>
      </c>
      <c r="L218" s="15">
        <v>26362028.465000004</v>
      </c>
      <c r="M218" s="15">
        <v>27288525.155000001</v>
      </c>
      <c r="N218" s="15">
        <v>23008869.59</v>
      </c>
      <c r="O218" s="15">
        <v>23305500.503333338</v>
      </c>
      <c r="P218" s="15">
        <v>22210602.43</v>
      </c>
      <c r="Q218" s="15">
        <v>22491247.123333335</v>
      </c>
      <c r="R218" s="15">
        <f>SUM(F218:Q218)</f>
        <v>271634941.44666672</v>
      </c>
    </row>
    <row r="219" spans="1:18" s="17" customFormat="1" x14ac:dyDescent="0.25">
      <c r="A219" s="16"/>
      <c r="B219" s="11"/>
      <c r="C219" s="49"/>
      <c r="D219" s="16"/>
      <c r="E219" s="11" t="s">
        <v>211</v>
      </c>
      <c r="F219" s="12">
        <f t="shared" ref="F219:R219" si="65">SUM(F220:F220)</f>
        <v>0</v>
      </c>
      <c r="G219" s="12">
        <f t="shared" si="65"/>
        <v>0</v>
      </c>
      <c r="H219" s="12">
        <f t="shared" si="65"/>
        <v>0</v>
      </c>
      <c r="I219" s="12">
        <f t="shared" si="65"/>
        <v>0</v>
      </c>
      <c r="J219" s="12">
        <f t="shared" si="65"/>
        <v>0</v>
      </c>
      <c r="K219" s="12">
        <f t="shared" si="65"/>
        <v>0</v>
      </c>
      <c r="L219" s="12">
        <f t="shared" si="65"/>
        <v>0</v>
      </c>
      <c r="M219" s="12">
        <f t="shared" si="65"/>
        <v>0</v>
      </c>
      <c r="N219" s="12">
        <f t="shared" si="65"/>
        <v>0</v>
      </c>
      <c r="O219" s="12">
        <f t="shared" si="65"/>
        <v>0</v>
      </c>
      <c r="P219" s="12">
        <f t="shared" si="65"/>
        <v>0</v>
      </c>
      <c r="Q219" s="12">
        <f t="shared" si="65"/>
        <v>0</v>
      </c>
      <c r="R219" s="12">
        <f t="shared" si="65"/>
        <v>0</v>
      </c>
    </row>
    <row r="220" spans="1:18" s="17" customFormat="1" x14ac:dyDescent="0.25">
      <c r="A220" s="16"/>
      <c r="B220" s="9"/>
      <c r="C220" s="48"/>
      <c r="D220" s="16"/>
      <c r="E220" s="9"/>
      <c r="F220" s="10"/>
      <c r="G220" s="10"/>
      <c r="H220" s="10"/>
      <c r="I220" s="10"/>
      <c r="J220" s="10"/>
      <c r="K220" s="10"/>
      <c r="L220" s="10"/>
      <c r="M220" s="10"/>
      <c r="N220" s="10"/>
      <c r="O220" s="10"/>
      <c r="P220" s="10"/>
      <c r="Q220" s="10"/>
      <c r="R220" s="10"/>
    </row>
    <row r="221" spans="1:18" s="17" customFormat="1" x14ac:dyDescent="0.25">
      <c r="A221" s="16"/>
      <c r="B221" s="11"/>
      <c r="C221" s="49"/>
      <c r="D221" s="16"/>
      <c r="E221" s="11" t="s">
        <v>212</v>
      </c>
      <c r="F221" s="12">
        <f t="shared" ref="F221:R221" si="66">SUM(F222:F222)</f>
        <v>0</v>
      </c>
      <c r="G221" s="12">
        <f t="shared" si="66"/>
        <v>0</v>
      </c>
      <c r="H221" s="12">
        <f t="shared" si="66"/>
        <v>0</v>
      </c>
      <c r="I221" s="12">
        <f t="shared" si="66"/>
        <v>0</v>
      </c>
      <c r="J221" s="12">
        <f t="shared" si="66"/>
        <v>0</v>
      </c>
      <c r="K221" s="12">
        <f t="shared" si="66"/>
        <v>0</v>
      </c>
      <c r="L221" s="12">
        <f t="shared" si="66"/>
        <v>0</v>
      </c>
      <c r="M221" s="12">
        <f t="shared" si="66"/>
        <v>0</v>
      </c>
      <c r="N221" s="12">
        <f t="shared" si="66"/>
        <v>0</v>
      </c>
      <c r="O221" s="12">
        <f t="shared" si="66"/>
        <v>0</v>
      </c>
      <c r="P221" s="12">
        <f t="shared" si="66"/>
        <v>0</v>
      </c>
      <c r="Q221" s="12">
        <f t="shared" si="66"/>
        <v>0</v>
      </c>
      <c r="R221" s="12">
        <f t="shared" si="66"/>
        <v>0</v>
      </c>
    </row>
    <row r="222" spans="1:18" s="17" customFormat="1" x14ac:dyDescent="0.25">
      <c r="A222" s="16"/>
      <c r="B222" s="9"/>
      <c r="C222" s="48"/>
      <c r="D222" s="16"/>
      <c r="E222" s="9"/>
      <c r="F222" s="10"/>
      <c r="G222" s="10"/>
      <c r="H222" s="10"/>
      <c r="I222" s="10"/>
      <c r="J222" s="10"/>
      <c r="K222" s="10"/>
      <c r="L222" s="10"/>
      <c r="M222" s="10"/>
      <c r="N222" s="10"/>
      <c r="O222" s="10"/>
      <c r="P222" s="10"/>
      <c r="Q222" s="10"/>
      <c r="R222" s="10"/>
    </row>
    <row r="223" spans="1:18" s="17" customFormat="1" x14ac:dyDescent="0.25">
      <c r="A223" s="16"/>
      <c r="B223" s="11"/>
      <c r="C223" s="49"/>
      <c r="D223" s="16"/>
      <c r="E223" s="11" t="s">
        <v>213</v>
      </c>
      <c r="F223" s="12">
        <f t="shared" ref="F223:R223" si="67">SUM(F224)</f>
        <v>0</v>
      </c>
      <c r="G223" s="12">
        <f t="shared" si="67"/>
        <v>0</v>
      </c>
      <c r="H223" s="12">
        <f t="shared" si="67"/>
        <v>0</v>
      </c>
      <c r="I223" s="12">
        <f t="shared" si="67"/>
        <v>0</v>
      </c>
      <c r="J223" s="12">
        <f t="shared" si="67"/>
        <v>0</v>
      </c>
      <c r="K223" s="12">
        <f t="shared" si="67"/>
        <v>0</v>
      </c>
      <c r="L223" s="12">
        <f t="shared" si="67"/>
        <v>0</v>
      </c>
      <c r="M223" s="12">
        <f t="shared" si="67"/>
        <v>0</v>
      </c>
      <c r="N223" s="12">
        <f t="shared" si="67"/>
        <v>0</v>
      </c>
      <c r="O223" s="12">
        <f t="shared" si="67"/>
        <v>0</v>
      </c>
      <c r="P223" s="12">
        <f t="shared" si="67"/>
        <v>0</v>
      </c>
      <c r="Q223" s="12">
        <f t="shared" si="67"/>
        <v>0</v>
      </c>
      <c r="R223" s="12">
        <f t="shared" si="67"/>
        <v>0</v>
      </c>
    </row>
    <row r="224" spans="1:18" s="17" customFormat="1" x14ac:dyDescent="0.25">
      <c r="A224" s="16"/>
      <c r="B224" s="9"/>
      <c r="C224" s="48"/>
      <c r="D224" s="16"/>
      <c r="E224" s="9"/>
      <c r="F224" s="10"/>
      <c r="G224" s="10"/>
      <c r="H224" s="10"/>
      <c r="I224" s="10"/>
      <c r="J224" s="10"/>
      <c r="K224" s="10"/>
      <c r="L224" s="10"/>
      <c r="M224" s="10"/>
      <c r="N224" s="10"/>
      <c r="O224" s="10"/>
      <c r="P224" s="10"/>
      <c r="Q224" s="10"/>
      <c r="R224" s="10"/>
    </row>
    <row r="225" spans="1:18" s="17" customFormat="1" x14ac:dyDescent="0.25">
      <c r="A225" s="16"/>
      <c r="B225" s="11"/>
      <c r="C225" s="49"/>
      <c r="D225" s="16"/>
      <c r="E225" s="11" t="s">
        <v>214</v>
      </c>
      <c r="F225" s="12">
        <f t="shared" ref="F225:R225" si="68">+F226</f>
        <v>0</v>
      </c>
      <c r="G225" s="12">
        <f t="shared" si="68"/>
        <v>0</v>
      </c>
      <c r="H225" s="12">
        <f t="shared" si="68"/>
        <v>0</v>
      </c>
      <c r="I225" s="12">
        <f t="shared" si="68"/>
        <v>0</v>
      </c>
      <c r="J225" s="12">
        <f t="shared" si="68"/>
        <v>0</v>
      </c>
      <c r="K225" s="12">
        <f t="shared" si="68"/>
        <v>0</v>
      </c>
      <c r="L225" s="12">
        <f t="shared" si="68"/>
        <v>0</v>
      </c>
      <c r="M225" s="12">
        <f t="shared" si="68"/>
        <v>0</v>
      </c>
      <c r="N225" s="12">
        <f t="shared" si="68"/>
        <v>0</v>
      </c>
      <c r="O225" s="12">
        <f t="shared" si="68"/>
        <v>0</v>
      </c>
      <c r="P225" s="12">
        <f t="shared" si="68"/>
        <v>0</v>
      </c>
      <c r="Q225" s="12">
        <f t="shared" si="68"/>
        <v>0</v>
      </c>
      <c r="R225" s="12">
        <f t="shared" si="68"/>
        <v>0</v>
      </c>
    </row>
    <row r="226" spans="1:18" s="17" customFormat="1" x14ac:dyDescent="0.25">
      <c r="A226" s="16"/>
      <c r="B226" s="9"/>
      <c r="C226" s="48"/>
      <c r="D226" s="16"/>
      <c r="E226" s="9"/>
      <c r="F226" s="10"/>
      <c r="G226" s="10"/>
      <c r="H226" s="10"/>
      <c r="I226" s="10"/>
      <c r="J226" s="10"/>
      <c r="K226" s="10"/>
      <c r="L226" s="10"/>
      <c r="M226" s="10"/>
      <c r="N226" s="10"/>
      <c r="O226" s="10"/>
      <c r="P226" s="10"/>
      <c r="Q226" s="10"/>
      <c r="R226" s="10"/>
    </row>
    <row r="227" spans="1:18" s="17" customFormat="1" x14ac:dyDescent="0.25">
      <c r="A227" s="16"/>
      <c r="B227" s="11"/>
      <c r="C227" s="49"/>
      <c r="D227" s="16"/>
      <c r="E227" s="11" t="s">
        <v>215</v>
      </c>
      <c r="F227" s="12">
        <f t="shared" ref="F227:R227" si="69">+F228</f>
        <v>0</v>
      </c>
      <c r="G227" s="12">
        <f t="shared" si="69"/>
        <v>0</v>
      </c>
      <c r="H227" s="12">
        <f t="shared" si="69"/>
        <v>0</v>
      </c>
      <c r="I227" s="12">
        <f t="shared" si="69"/>
        <v>0</v>
      </c>
      <c r="J227" s="12">
        <f t="shared" si="69"/>
        <v>0</v>
      </c>
      <c r="K227" s="12">
        <f t="shared" si="69"/>
        <v>0</v>
      </c>
      <c r="L227" s="12">
        <f t="shared" si="69"/>
        <v>0</v>
      </c>
      <c r="M227" s="12">
        <f t="shared" si="69"/>
        <v>0</v>
      </c>
      <c r="N227" s="12">
        <f t="shared" si="69"/>
        <v>0</v>
      </c>
      <c r="O227" s="12">
        <f t="shared" si="69"/>
        <v>0</v>
      </c>
      <c r="P227" s="12">
        <f t="shared" si="69"/>
        <v>0</v>
      </c>
      <c r="Q227" s="12">
        <f t="shared" si="69"/>
        <v>0</v>
      </c>
      <c r="R227" s="12">
        <f t="shared" si="69"/>
        <v>0</v>
      </c>
    </row>
    <row r="228" spans="1:18" s="17" customFormat="1" x14ac:dyDescent="0.25">
      <c r="A228" s="16"/>
      <c r="B228" s="9"/>
      <c r="C228" s="48"/>
      <c r="D228" s="16"/>
      <c r="E228" s="9"/>
      <c r="F228" s="10"/>
      <c r="G228" s="10"/>
      <c r="H228" s="10"/>
      <c r="I228" s="10"/>
      <c r="J228" s="10"/>
      <c r="K228" s="10"/>
      <c r="L228" s="10"/>
      <c r="M228" s="10"/>
      <c r="N228" s="10"/>
      <c r="O228" s="10"/>
      <c r="P228" s="10"/>
      <c r="Q228" s="10"/>
      <c r="R228" s="10"/>
    </row>
    <row r="229" spans="1:18" s="17" customFormat="1" x14ac:dyDescent="0.25">
      <c r="A229" s="16"/>
      <c r="B229" s="9"/>
      <c r="C229" s="48"/>
      <c r="D229" s="16"/>
      <c r="E229" s="9" t="s">
        <v>216</v>
      </c>
      <c r="F229" s="10">
        <f t="shared" ref="F229:R229" si="70">+F230</f>
        <v>597966.5</v>
      </c>
      <c r="G229" s="10">
        <f t="shared" si="70"/>
        <v>605946</v>
      </c>
      <c r="H229" s="10">
        <f t="shared" si="70"/>
        <v>413533</v>
      </c>
      <c r="I229" s="10">
        <f t="shared" si="70"/>
        <v>467359.5</v>
      </c>
      <c r="J229" s="10">
        <f t="shared" si="70"/>
        <v>433801.5</v>
      </c>
      <c r="K229" s="10">
        <f t="shared" si="70"/>
        <v>374865</v>
      </c>
      <c r="L229" s="10">
        <f t="shared" si="70"/>
        <v>389296.5</v>
      </c>
      <c r="M229" s="10">
        <f t="shared" si="70"/>
        <v>369524</v>
      </c>
      <c r="N229" s="10">
        <f t="shared" si="70"/>
        <v>434687.86800000002</v>
      </c>
      <c r="O229" s="10">
        <f t="shared" si="70"/>
        <v>595547.15333333355</v>
      </c>
      <c r="P229" s="10">
        <f t="shared" si="70"/>
        <v>493647.78666666662</v>
      </c>
      <c r="Q229" s="10">
        <f t="shared" si="70"/>
        <v>597017.48666666658</v>
      </c>
      <c r="R229" s="10">
        <f t="shared" si="70"/>
        <v>5773192.2946666665</v>
      </c>
    </row>
    <row r="230" spans="1:18" s="17" customFormat="1" x14ac:dyDescent="0.25">
      <c r="A230" s="16"/>
      <c r="B230" s="11"/>
      <c r="C230" s="49"/>
      <c r="D230" s="16"/>
      <c r="E230" s="11" t="s">
        <v>217</v>
      </c>
      <c r="F230" s="12">
        <f>SUM(F231:F236)</f>
        <v>597966.5</v>
      </c>
      <c r="G230" s="12">
        <f t="shared" ref="G230:R230" si="71">SUM(G231:G236)</f>
        <v>605946</v>
      </c>
      <c r="H230" s="12">
        <f t="shared" si="71"/>
        <v>413533</v>
      </c>
      <c r="I230" s="12">
        <f t="shared" si="71"/>
        <v>467359.5</v>
      </c>
      <c r="J230" s="12">
        <f t="shared" si="71"/>
        <v>433801.5</v>
      </c>
      <c r="K230" s="12">
        <f t="shared" si="71"/>
        <v>374865</v>
      </c>
      <c r="L230" s="12">
        <f t="shared" si="71"/>
        <v>389296.5</v>
      </c>
      <c r="M230" s="12">
        <f t="shared" si="71"/>
        <v>369524</v>
      </c>
      <c r="N230" s="12">
        <f t="shared" si="71"/>
        <v>434687.86800000002</v>
      </c>
      <c r="O230" s="12">
        <f t="shared" si="71"/>
        <v>595547.15333333355</v>
      </c>
      <c r="P230" s="12">
        <f t="shared" si="71"/>
        <v>493647.78666666662</v>
      </c>
      <c r="Q230" s="12">
        <f t="shared" si="71"/>
        <v>597017.48666666658</v>
      </c>
      <c r="R230" s="12">
        <f t="shared" si="71"/>
        <v>5773192.2946666665</v>
      </c>
    </row>
    <row r="231" spans="1:18" s="17" customFormat="1" x14ac:dyDescent="0.25">
      <c r="A231" s="13">
        <v>1151</v>
      </c>
      <c r="B231" s="14" t="s">
        <v>522</v>
      </c>
      <c r="C231" s="28">
        <v>41491021151</v>
      </c>
      <c r="D231" s="13">
        <v>1151</v>
      </c>
      <c r="E231" s="14" t="s">
        <v>216</v>
      </c>
      <c r="F231" s="15">
        <v>0</v>
      </c>
      <c r="G231" s="15">
        <v>0</v>
      </c>
      <c r="H231" s="15">
        <v>0</v>
      </c>
      <c r="I231" s="15">
        <v>0</v>
      </c>
      <c r="J231" s="15">
        <v>0</v>
      </c>
      <c r="K231" s="15">
        <v>0</v>
      </c>
      <c r="L231" s="15">
        <v>0</v>
      </c>
      <c r="M231" s="15">
        <v>0</v>
      </c>
      <c r="N231" s="15">
        <v>0</v>
      </c>
      <c r="O231" s="15">
        <v>0</v>
      </c>
      <c r="P231" s="15">
        <v>0</v>
      </c>
      <c r="Q231" s="15">
        <v>0</v>
      </c>
      <c r="R231" s="15">
        <f>SUM(F231:Q231)</f>
        <v>0</v>
      </c>
    </row>
    <row r="232" spans="1:18" s="17" customFormat="1" x14ac:dyDescent="0.25">
      <c r="A232" s="13">
        <v>1118</v>
      </c>
      <c r="B232" s="14" t="s">
        <v>218</v>
      </c>
      <c r="C232" s="28">
        <v>41491021118</v>
      </c>
      <c r="D232" s="13">
        <v>1118</v>
      </c>
      <c r="E232" s="14" t="s">
        <v>219</v>
      </c>
      <c r="F232" s="15">
        <v>0</v>
      </c>
      <c r="G232" s="15">
        <v>0</v>
      </c>
      <c r="H232" s="15">
        <v>0</v>
      </c>
      <c r="I232" s="15">
        <v>0</v>
      </c>
      <c r="J232" s="15">
        <v>0</v>
      </c>
      <c r="K232" s="15">
        <v>0</v>
      </c>
      <c r="L232" s="15">
        <v>0</v>
      </c>
      <c r="M232" s="15">
        <v>0</v>
      </c>
      <c r="N232" s="15">
        <v>0</v>
      </c>
      <c r="O232" s="15">
        <v>0</v>
      </c>
      <c r="P232" s="15">
        <v>0</v>
      </c>
      <c r="Q232" s="15">
        <v>0</v>
      </c>
      <c r="R232" s="15">
        <f>SUM(F232:Q232)</f>
        <v>0</v>
      </c>
    </row>
    <row r="233" spans="1:18" s="17" customFormat="1" x14ac:dyDescent="0.25">
      <c r="A233" s="13">
        <v>1371</v>
      </c>
      <c r="B233" s="14" t="s">
        <v>523</v>
      </c>
      <c r="C233" s="28">
        <v>41491021371</v>
      </c>
      <c r="D233" s="13">
        <v>1371</v>
      </c>
      <c r="E233" s="14" t="s">
        <v>220</v>
      </c>
      <c r="F233" s="15">
        <v>12500</v>
      </c>
      <c r="G233" s="15">
        <v>12500</v>
      </c>
      <c r="H233" s="15">
        <v>12500</v>
      </c>
      <c r="I233" s="15">
        <v>12500</v>
      </c>
      <c r="J233" s="15">
        <v>12500</v>
      </c>
      <c r="K233" s="15">
        <v>12500</v>
      </c>
      <c r="L233" s="15">
        <v>12500</v>
      </c>
      <c r="M233" s="15">
        <v>12500</v>
      </c>
      <c r="N233" s="15">
        <v>12500</v>
      </c>
      <c r="O233" s="15">
        <v>12500</v>
      </c>
      <c r="P233" s="15">
        <v>12500</v>
      </c>
      <c r="Q233" s="15">
        <v>12500</v>
      </c>
      <c r="R233" s="15">
        <f t="shared" ref="R233:R236" si="72">SUM(F233:Q233)</f>
        <v>150000</v>
      </c>
    </row>
    <row r="234" spans="1:18" s="17" customFormat="1" x14ac:dyDescent="0.25">
      <c r="A234" s="13">
        <v>1373</v>
      </c>
      <c r="B234" s="14" t="s">
        <v>524</v>
      </c>
      <c r="C234" s="28">
        <v>41491021373</v>
      </c>
      <c r="D234" s="13">
        <v>1373</v>
      </c>
      <c r="E234" s="14" t="s">
        <v>221</v>
      </c>
      <c r="F234" s="15">
        <v>100000</v>
      </c>
      <c r="G234" s="15">
        <v>100000</v>
      </c>
      <c r="H234" s="15">
        <v>100000</v>
      </c>
      <c r="I234" s="15">
        <v>100000</v>
      </c>
      <c r="J234" s="15">
        <v>100000</v>
      </c>
      <c r="K234" s="15">
        <v>100000</v>
      </c>
      <c r="L234" s="15">
        <v>100000</v>
      </c>
      <c r="M234" s="15">
        <v>100000</v>
      </c>
      <c r="N234" s="15">
        <v>100000</v>
      </c>
      <c r="O234" s="15">
        <v>100000</v>
      </c>
      <c r="P234" s="15">
        <v>100000</v>
      </c>
      <c r="Q234" s="15">
        <v>100000</v>
      </c>
      <c r="R234" s="15">
        <f t="shared" si="72"/>
        <v>1200000</v>
      </c>
    </row>
    <row r="235" spans="1:18" s="17" customFormat="1" x14ac:dyDescent="0.25">
      <c r="A235" s="13">
        <v>1374</v>
      </c>
      <c r="B235" s="14" t="s">
        <v>525</v>
      </c>
      <c r="C235" s="28">
        <v>41491021374</v>
      </c>
      <c r="D235" s="13">
        <v>1374</v>
      </c>
      <c r="E235" s="14" t="s">
        <v>222</v>
      </c>
      <c r="F235" s="15">
        <v>35000</v>
      </c>
      <c r="G235" s="15">
        <v>35000</v>
      </c>
      <c r="H235" s="15">
        <v>35000</v>
      </c>
      <c r="I235" s="15">
        <v>35000</v>
      </c>
      <c r="J235" s="15">
        <v>35000</v>
      </c>
      <c r="K235" s="15">
        <v>35000</v>
      </c>
      <c r="L235" s="15">
        <v>35000</v>
      </c>
      <c r="M235" s="15">
        <v>35000</v>
      </c>
      <c r="N235" s="15">
        <v>35000</v>
      </c>
      <c r="O235" s="15">
        <v>35000</v>
      </c>
      <c r="P235" s="15">
        <v>35000</v>
      </c>
      <c r="Q235" s="15">
        <v>35000</v>
      </c>
      <c r="R235" s="15">
        <f t="shared" si="72"/>
        <v>420000</v>
      </c>
    </row>
    <row r="236" spans="1:18" s="17" customFormat="1" x14ac:dyDescent="0.25">
      <c r="A236" s="13">
        <v>1379</v>
      </c>
      <c r="B236" s="14" t="s">
        <v>526</v>
      </c>
      <c r="C236" s="28">
        <v>41491021379</v>
      </c>
      <c r="D236" s="13">
        <v>1379</v>
      </c>
      <c r="E236" s="14" t="s">
        <v>223</v>
      </c>
      <c r="F236" s="15">
        <v>450466.5</v>
      </c>
      <c r="G236" s="15">
        <v>458446</v>
      </c>
      <c r="H236" s="15">
        <v>266033</v>
      </c>
      <c r="I236" s="15">
        <v>319859.5</v>
      </c>
      <c r="J236" s="15">
        <v>286301.5</v>
      </c>
      <c r="K236" s="15">
        <v>227365</v>
      </c>
      <c r="L236" s="15">
        <v>241796.5</v>
      </c>
      <c r="M236" s="15">
        <v>222024</v>
      </c>
      <c r="N236" s="15">
        <v>287187.86800000002</v>
      </c>
      <c r="O236" s="15">
        <v>448047.1533333335</v>
      </c>
      <c r="P236" s="15">
        <v>346147.78666666662</v>
      </c>
      <c r="Q236" s="15">
        <v>449517.48666666652</v>
      </c>
      <c r="R236" s="15">
        <f t="shared" si="72"/>
        <v>4003192.2946666661</v>
      </c>
    </row>
    <row r="237" spans="1:18" s="17" customFormat="1" x14ac:dyDescent="0.25">
      <c r="A237" s="16"/>
      <c r="B237" s="9"/>
      <c r="C237" s="48"/>
      <c r="D237" s="16"/>
      <c r="E237" s="9" t="s">
        <v>224</v>
      </c>
      <c r="F237" s="10">
        <f t="shared" ref="F237:R237" si="73">+F238+F248</f>
        <v>27374.76</v>
      </c>
      <c r="G237" s="10">
        <f t="shared" si="73"/>
        <v>23431.89333333333</v>
      </c>
      <c r="H237" s="10">
        <f t="shared" si="73"/>
        <v>24952.713333333333</v>
      </c>
      <c r="I237" s="10">
        <f t="shared" si="73"/>
        <v>19263.72</v>
      </c>
      <c r="J237" s="10">
        <f t="shared" si="73"/>
        <v>22812.3</v>
      </c>
      <c r="K237" s="10">
        <f t="shared" si="73"/>
        <v>23488.22</v>
      </c>
      <c r="L237" s="10">
        <f t="shared" si="73"/>
        <v>19376.373333333333</v>
      </c>
      <c r="M237" s="10">
        <f t="shared" si="73"/>
        <v>20502.906666666666</v>
      </c>
      <c r="N237" s="10">
        <f t="shared" si="73"/>
        <v>23826.18</v>
      </c>
      <c r="O237" s="10">
        <f t="shared" si="73"/>
        <v>20725.396999999997</v>
      </c>
      <c r="P237" s="10">
        <f t="shared" si="73"/>
        <v>23482.024066666665</v>
      </c>
      <c r="Q237" s="10">
        <f t="shared" si="73"/>
        <v>19748.692564999998</v>
      </c>
      <c r="R237" s="10">
        <f t="shared" si="73"/>
        <v>268985.18029833335</v>
      </c>
    </row>
    <row r="238" spans="1:18" s="17" customFormat="1" x14ac:dyDescent="0.25">
      <c r="A238" s="16"/>
      <c r="B238" s="11"/>
      <c r="C238" s="49"/>
      <c r="D238" s="16"/>
      <c r="E238" s="11" t="s">
        <v>47</v>
      </c>
      <c r="F238" s="12">
        <f t="shared" ref="F238:R238" si="74">SUM(F239:F245)</f>
        <v>0</v>
      </c>
      <c r="G238" s="12">
        <f t="shared" si="74"/>
        <v>0</v>
      </c>
      <c r="H238" s="12">
        <f t="shared" si="74"/>
        <v>0</v>
      </c>
      <c r="I238" s="12">
        <f t="shared" si="74"/>
        <v>0</v>
      </c>
      <c r="J238" s="12">
        <f t="shared" si="74"/>
        <v>0</v>
      </c>
      <c r="K238" s="12">
        <f t="shared" si="74"/>
        <v>0</v>
      </c>
      <c r="L238" s="12">
        <f t="shared" si="74"/>
        <v>0</v>
      </c>
      <c r="M238" s="12">
        <f t="shared" si="74"/>
        <v>0</v>
      </c>
      <c r="N238" s="12">
        <f t="shared" si="74"/>
        <v>0</v>
      </c>
      <c r="O238" s="12">
        <f t="shared" si="74"/>
        <v>0</v>
      </c>
      <c r="P238" s="12">
        <f t="shared" si="74"/>
        <v>0</v>
      </c>
      <c r="Q238" s="12">
        <f t="shared" si="74"/>
        <v>0</v>
      </c>
      <c r="R238" s="12">
        <f t="shared" si="74"/>
        <v>0</v>
      </c>
    </row>
    <row r="239" spans="1:18" s="17" customFormat="1" x14ac:dyDescent="0.25">
      <c r="A239" s="13">
        <v>1101</v>
      </c>
      <c r="B239" s="14" t="s">
        <v>650</v>
      </c>
      <c r="C239" s="28">
        <v>41441021101</v>
      </c>
      <c r="D239" s="13">
        <v>1101</v>
      </c>
      <c r="E239" s="14" t="s">
        <v>225</v>
      </c>
      <c r="F239" s="15">
        <v>0</v>
      </c>
      <c r="G239" s="15">
        <v>0</v>
      </c>
      <c r="H239" s="15">
        <v>0</v>
      </c>
      <c r="I239" s="15">
        <v>0</v>
      </c>
      <c r="J239" s="15">
        <v>0</v>
      </c>
      <c r="K239" s="15">
        <v>0</v>
      </c>
      <c r="L239" s="15">
        <v>0</v>
      </c>
      <c r="M239" s="15">
        <v>0</v>
      </c>
      <c r="N239" s="15">
        <v>0</v>
      </c>
      <c r="O239" s="15">
        <v>0</v>
      </c>
      <c r="P239" s="15">
        <v>0</v>
      </c>
      <c r="Q239" s="15">
        <v>0</v>
      </c>
      <c r="R239" s="15">
        <f t="shared" ref="R239:R245" si="75">SUM(F239:Q239)</f>
        <v>0</v>
      </c>
    </row>
    <row r="240" spans="1:18" s="17" customFormat="1" x14ac:dyDescent="0.25">
      <c r="A240" s="13">
        <v>1102</v>
      </c>
      <c r="B240" s="14" t="s">
        <v>651</v>
      </c>
      <c r="C240" s="28">
        <v>41441021102</v>
      </c>
      <c r="D240" s="13">
        <v>1102</v>
      </c>
      <c r="E240" s="14" t="s">
        <v>226</v>
      </c>
      <c r="F240" s="15">
        <v>0</v>
      </c>
      <c r="G240" s="15">
        <v>0</v>
      </c>
      <c r="H240" s="15">
        <v>0</v>
      </c>
      <c r="I240" s="15">
        <v>0</v>
      </c>
      <c r="J240" s="15">
        <v>0</v>
      </c>
      <c r="K240" s="15">
        <v>0</v>
      </c>
      <c r="L240" s="15">
        <v>0</v>
      </c>
      <c r="M240" s="15">
        <v>0</v>
      </c>
      <c r="N240" s="15">
        <v>0</v>
      </c>
      <c r="O240" s="15">
        <v>0</v>
      </c>
      <c r="P240" s="15">
        <v>0</v>
      </c>
      <c r="Q240" s="15">
        <v>0</v>
      </c>
      <c r="R240" s="15">
        <f t="shared" si="75"/>
        <v>0</v>
      </c>
    </row>
    <row r="241" spans="1:18" s="17" customFormat="1" x14ac:dyDescent="0.25">
      <c r="A241" s="13">
        <v>1103</v>
      </c>
      <c r="B241" s="14" t="s">
        <v>652</v>
      </c>
      <c r="C241" s="28">
        <v>41441021103</v>
      </c>
      <c r="D241" s="13">
        <v>1103</v>
      </c>
      <c r="E241" s="14" t="s">
        <v>227</v>
      </c>
      <c r="F241" s="15">
        <v>0</v>
      </c>
      <c r="G241" s="15">
        <v>0</v>
      </c>
      <c r="H241" s="15">
        <v>0</v>
      </c>
      <c r="I241" s="15">
        <v>0</v>
      </c>
      <c r="J241" s="15">
        <v>0</v>
      </c>
      <c r="K241" s="15">
        <v>0</v>
      </c>
      <c r="L241" s="15">
        <v>0</v>
      </c>
      <c r="M241" s="15">
        <v>0</v>
      </c>
      <c r="N241" s="15">
        <v>0</v>
      </c>
      <c r="O241" s="15">
        <v>0</v>
      </c>
      <c r="P241" s="15">
        <v>0</v>
      </c>
      <c r="Q241" s="15">
        <v>0</v>
      </c>
      <c r="R241" s="15">
        <f t="shared" si="75"/>
        <v>0</v>
      </c>
    </row>
    <row r="242" spans="1:18" s="17" customFormat="1" x14ac:dyDescent="0.25">
      <c r="A242" s="13">
        <v>1104</v>
      </c>
      <c r="B242" s="14" t="s">
        <v>653</v>
      </c>
      <c r="C242" s="28">
        <v>41441021104</v>
      </c>
      <c r="D242" s="13">
        <v>1104</v>
      </c>
      <c r="E242" s="14" t="s">
        <v>228</v>
      </c>
      <c r="F242" s="15">
        <v>0</v>
      </c>
      <c r="G242" s="15">
        <v>0</v>
      </c>
      <c r="H242" s="15">
        <v>0</v>
      </c>
      <c r="I242" s="15">
        <v>0</v>
      </c>
      <c r="J242" s="15">
        <v>0</v>
      </c>
      <c r="K242" s="15">
        <v>0</v>
      </c>
      <c r="L242" s="15">
        <v>0</v>
      </c>
      <c r="M242" s="15">
        <v>0</v>
      </c>
      <c r="N242" s="15">
        <v>0</v>
      </c>
      <c r="O242" s="15">
        <v>0</v>
      </c>
      <c r="P242" s="15">
        <v>0</v>
      </c>
      <c r="Q242" s="15">
        <v>0</v>
      </c>
      <c r="R242" s="15">
        <f t="shared" si="75"/>
        <v>0</v>
      </c>
    </row>
    <row r="243" spans="1:18" s="17" customFormat="1" x14ac:dyDescent="0.25">
      <c r="A243" s="13">
        <v>1105</v>
      </c>
      <c r="B243" s="14"/>
      <c r="C243" s="28"/>
      <c r="D243" s="13">
        <v>1105</v>
      </c>
      <c r="E243" s="14" t="s">
        <v>229</v>
      </c>
      <c r="F243" s="15">
        <v>0</v>
      </c>
      <c r="G243" s="15">
        <v>0</v>
      </c>
      <c r="H243" s="15">
        <v>0</v>
      </c>
      <c r="I243" s="15">
        <v>0</v>
      </c>
      <c r="J243" s="15">
        <v>0</v>
      </c>
      <c r="K243" s="15">
        <v>0</v>
      </c>
      <c r="L243" s="15">
        <v>0</v>
      </c>
      <c r="M243" s="15">
        <v>0</v>
      </c>
      <c r="N243" s="15">
        <v>0</v>
      </c>
      <c r="O243" s="15">
        <v>0</v>
      </c>
      <c r="P243" s="15">
        <v>0</v>
      </c>
      <c r="Q243" s="15">
        <v>0</v>
      </c>
      <c r="R243" s="15">
        <f t="shared" si="75"/>
        <v>0</v>
      </c>
    </row>
    <row r="244" spans="1:18" s="17" customFormat="1" x14ac:dyDescent="0.25">
      <c r="A244" s="13">
        <v>1106</v>
      </c>
      <c r="B244" s="14"/>
      <c r="C244" s="28"/>
      <c r="D244" s="13">
        <v>1106</v>
      </c>
      <c r="E244" s="14" t="s">
        <v>230</v>
      </c>
      <c r="F244" s="15">
        <v>0</v>
      </c>
      <c r="G244" s="15">
        <v>0</v>
      </c>
      <c r="H244" s="15">
        <v>0</v>
      </c>
      <c r="I244" s="15">
        <v>0</v>
      </c>
      <c r="J244" s="15">
        <v>0</v>
      </c>
      <c r="K244" s="15">
        <v>0</v>
      </c>
      <c r="L244" s="15">
        <v>0</v>
      </c>
      <c r="M244" s="15">
        <v>0</v>
      </c>
      <c r="N244" s="15">
        <v>0</v>
      </c>
      <c r="O244" s="15">
        <v>0</v>
      </c>
      <c r="P244" s="15">
        <v>0</v>
      </c>
      <c r="Q244" s="15">
        <v>0</v>
      </c>
      <c r="R244" s="15">
        <f t="shared" si="75"/>
        <v>0</v>
      </c>
    </row>
    <row r="245" spans="1:18" s="17" customFormat="1" x14ac:dyDescent="0.25">
      <c r="A245" s="13">
        <v>1107</v>
      </c>
      <c r="B245" s="14" t="s">
        <v>654</v>
      </c>
      <c r="C245" s="28">
        <v>41441021107</v>
      </c>
      <c r="D245" s="13">
        <v>1107</v>
      </c>
      <c r="E245" s="14" t="s">
        <v>231</v>
      </c>
      <c r="F245" s="15">
        <v>0</v>
      </c>
      <c r="G245" s="15">
        <v>0</v>
      </c>
      <c r="H245" s="15">
        <v>0</v>
      </c>
      <c r="I245" s="15">
        <v>0</v>
      </c>
      <c r="J245" s="15">
        <v>0</v>
      </c>
      <c r="K245" s="15">
        <v>0</v>
      </c>
      <c r="L245" s="15">
        <v>0</v>
      </c>
      <c r="M245" s="15">
        <v>0</v>
      </c>
      <c r="N245" s="15">
        <v>0</v>
      </c>
      <c r="O245" s="15">
        <v>0</v>
      </c>
      <c r="P245" s="15">
        <v>0</v>
      </c>
      <c r="Q245" s="15">
        <v>0</v>
      </c>
      <c r="R245" s="15">
        <f t="shared" si="75"/>
        <v>0</v>
      </c>
    </row>
    <row r="246" spans="1:18" s="17" customFormat="1" x14ac:dyDescent="0.25">
      <c r="A246" s="16"/>
      <c r="B246" s="11"/>
      <c r="C246" s="49"/>
      <c r="D246" s="16"/>
      <c r="E246" s="11" t="s">
        <v>54</v>
      </c>
      <c r="F246" s="15"/>
      <c r="G246" s="15"/>
      <c r="H246" s="15"/>
      <c r="I246" s="15"/>
      <c r="J246" s="15"/>
      <c r="K246" s="15"/>
      <c r="L246" s="15"/>
      <c r="M246" s="15"/>
      <c r="N246" s="15"/>
      <c r="O246" s="15"/>
      <c r="P246" s="15"/>
      <c r="Q246" s="15"/>
      <c r="R246" s="15"/>
    </row>
    <row r="247" spans="1:18" s="17" customFormat="1" x14ac:dyDescent="0.25">
      <c r="A247" s="13"/>
      <c r="B247" s="27"/>
      <c r="C247" s="28"/>
      <c r="D247" s="13"/>
      <c r="E247" s="14" t="s">
        <v>54</v>
      </c>
      <c r="F247" s="15"/>
      <c r="G247" s="15"/>
      <c r="H247" s="15"/>
      <c r="I247" s="15"/>
      <c r="J247" s="15"/>
      <c r="K247" s="15"/>
      <c r="L247" s="15"/>
      <c r="M247" s="15"/>
      <c r="N247" s="15"/>
      <c r="O247" s="15"/>
      <c r="P247" s="15"/>
      <c r="Q247" s="15"/>
      <c r="R247" s="15"/>
    </row>
    <row r="248" spans="1:18" s="17" customFormat="1" x14ac:dyDescent="0.25">
      <c r="A248" s="16"/>
      <c r="B248" s="11"/>
      <c r="C248" s="49"/>
      <c r="D248" s="16"/>
      <c r="E248" s="11" t="s">
        <v>59</v>
      </c>
      <c r="F248" s="12">
        <f t="shared" ref="F248:R248" si="76">SUM(F249:F249)</f>
        <v>27374.76</v>
      </c>
      <c r="G248" s="12">
        <f t="shared" si="76"/>
        <v>23431.89333333333</v>
      </c>
      <c r="H248" s="12">
        <f t="shared" si="76"/>
        <v>24952.713333333333</v>
      </c>
      <c r="I248" s="12">
        <f t="shared" si="76"/>
        <v>19263.72</v>
      </c>
      <c r="J248" s="12">
        <f t="shared" si="76"/>
        <v>22812.3</v>
      </c>
      <c r="K248" s="12">
        <f t="shared" si="76"/>
        <v>23488.22</v>
      </c>
      <c r="L248" s="12">
        <f t="shared" si="76"/>
        <v>19376.373333333333</v>
      </c>
      <c r="M248" s="12">
        <f t="shared" si="76"/>
        <v>20502.906666666666</v>
      </c>
      <c r="N248" s="12">
        <f t="shared" si="76"/>
        <v>23826.18</v>
      </c>
      <c r="O248" s="12">
        <f t="shared" si="76"/>
        <v>20725.396999999997</v>
      </c>
      <c r="P248" s="12">
        <f t="shared" si="76"/>
        <v>23482.024066666665</v>
      </c>
      <c r="Q248" s="12">
        <f t="shared" si="76"/>
        <v>19748.692564999998</v>
      </c>
      <c r="R248" s="12">
        <f t="shared" si="76"/>
        <v>268985.18029833335</v>
      </c>
    </row>
    <row r="249" spans="1:18" s="17" customFormat="1" x14ac:dyDescent="0.25">
      <c r="A249" s="13">
        <v>1110</v>
      </c>
      <c r="B249" s="14" t="s">
        <v>232</v>
      </c>
      <c r="C249" s="28">
        <v>41441051110</v>
      </c>
      <c r="D249" s="13">
        <v>1110</v>
      </c>
      <c r="E249" s="14" t="s">
        <v>233</v>
      </c>
      <c r="F249" s="15">
        <v>27374.76</v>
      </c>
      <c r="G249" s="15">
        <v>23431.89333333333</v>
      </c>
      <c r="H249" s="15">
        <v>24952.713333333333</v>
      </c>
      <c r="I249" s="15">
        <v>19263.72</v>
      </c>
      <c r="J249" s="15">
        <v>22812.3</v>
      </c>
      <c r="K249" s="15">
        <v>23488.22</v>
      </c>
      <c r="L249" s="15">
        <v>19376.373333333333</v>
      </c>
      <c r="M249" s="15">
        <v>20502.906666666666</v>
      </c>
      <c r="N249" s="15">
        <v>23826.18</v>
      </c>
      <c r="O249" s="15">
        <v>20725.396999999997</v>
      </c>
      <c r="P249" s="15">
        <v>23482.024066666665</v>
      </c>
      <c r="Q249" s="15">
        <v>19748.692564999998</v>
      </c>
      <c r="R249" s="15">
        <f>SUM(F249:Q249)</f>
        <v>268985.18029833335</v>
      </c>
    </row>
    <row r="250" spans="1:18" s="17" customFormat="1" x14ac:dyDescent="0.25">
      <c r="A250" s="16"/>
      <c r="B250" s="9"/>
      <c r="C250" s="48"/>
      <c r="D250" s="16"/>
      <c r="E250" s="9" t="s">
        <v>234</v>
      </c>
      <c r="F250" s="10">
        <f t="shared" ref="F250:Q250" si="77">+F251+F253</f>
        <v>0</v>
      </c>
      <c r="G250" s="10">
        <f t="shared" si="77"/>
        <v>0</v>
      </c>
      <c r="H250" s="10">
        <f t="shared" si="77"/>
        <v>0</v>
      </c>
      <c r="I250" s="10">
        <f t="shared" si="77"/>
        <v>0</v>
      </c>
      <c r="J250" s="10">
        <f t="shared" si="77"/>
        <v>0</v>
      </c>
      <c r="K250" s="10">
        <f t="shared" si="77"/>
        <v>0</v>
      </c>
      <c r="L250" s="10">
        <f t="shared" si="77"/>
        <v>0</v>
      </c>
      <c r="M250" s="10">
        <f t="shared" si="77"/>
        <v>0</v>
      </c>
      <c r="N250" s="10">
        <f t="shared" si="77"/>
        <v>0</v>
      </c>
      <c r="O250" s="10">
        <f t="shared" si="77"/>
        <v>0</v>
      </c>
      <c r="P250" s="10">
        <f t="shared" si="77"/>
        <v>0</v>
      </c>
      <c r="Q250" s="10">
        <f t="shared" si="77"/>
        <v>0</v>
      </c>
      <c r="R250" s="10">
        <f>+R251+R253</f>
        <v>0</v>
      </c>
    </row>
    <row r="251" spans="1:18" s="17" customFormat="1" x14ac:dyDescent="0.25">
      <c r="A251" s="16"/>
      <c r="B251" s="9"/>
      <c r="C251" s="48"/>
      <c r="D251" s="16"/>
      <c r="E251" s="11" t="s">
        <v>90</v>
      </c>
      <c r="F251" s="12">
        <f t="shared" ref="F251:R251" si="78">+F252</f>
        <v>0</v>
      </c>
      <c r="G251" s="12">
        <f t="shared" si="78"/>
        <v>0</v>
      </c>
      <c r="H251" s="12">
        <f t="shared" si="78"/>
        <v>0</v>
      </c>
      <c r="I251" s="12">
        <f t="shared" si="78"/>
        <v>0</v>
      </c>
      <c r="J251" s="12">
        <f t="shared" si="78"/>
        <v>0</v>
      </c>
      <c r="K251" s="12">
        <f t="shared" si="78"/>
        <v>0</v>
      </c>
      <c r="L251" s="12">
        <f t="shared" si="78"/>
        <v>0</v>
      </c>
      <c r="M251" s="12">
        <f t="shared" si="78"/>
        <v>0</v>
      </c>
      <c r="N251" s="12">
        <f t="shared" si="78"/>
        <v>0</v>
      </c>
      <c r="O251" s="12">
        <f t="shared" si="78"/>
        <v>0</v>
      </c>
      <c r="P251" s="12">
        <f t="shared" si="78"/>
        <v>0</v>
      </c>
      <c r="Q251" s="12">
        <f t="shared" si="78"/>
        <v>0</v>
      </c>
      <c r="R251" s="12">
        <f t="shared" si="78"/>
        <v>0</v>
      </c>
    </row>
    <row r="252" spans="1:18" s="17" customFormat="1" x14ac:dyDescent="0.25">
      <c r="A252" s="16"/>
      <c r="B252" s="9"/>
      <c r="C252" s="48"/>
      <c r="D252" s="16"/>
      <c r="E252" s="9"/>
      <c r="F252" s="10"/>
      <c r="G252" s="10"/>
      <c r="H252" s="10"/>
      <c r="I252" s="10"/>
      <c r="J252" s="10"/>
      <c r="K252" s="10"/>
      <c r="L252" s="10"/>
      <c r="M252" s="10"/>
      <c r="N252" s="10"/>
      <c r="O252" s="10"/>
      <c r="P252" s="10"/>
      <c r="Q252" s="10"/>
      <c r="R252" s="10"/>
    </row>
    <row r="253" spans="1:18" s="17" customFormat="1" x14ac:dyDescent="0.25">
      <c r="A253" s="16"/>
      <c r="B253" s="11"/>
      <c r="C253" s="49"/>
      <c r="D253" s="16"/>
      <c r="E253" s="11" t="s">
        <v>94</v>
      </c>
      <c r="F253" s="12">
        <v>0</v>
      </c>
      <c r="G253" s="12">
        <v>0</v>
      </c>
      <c r="H253" s="12">
        <v>0</v>
      </c>
      <c r="I253" s="12">
        <v>0</v>
      </c>
      <c r="J253" s="12">
        <v>0</v>
      </c>
      <c r="K253" s="12">
        <v>0</v>
      </c>
      <c r="L253" s="12">
        <v>0</v>
      </c>
      <c r="M253" s="12">
        <v>0</v>
      </c>
      <c r="N253" s="12">
        <v>0</v>
      </c>
      <c r="O253" s="12">
        <v>0</v>
      </c>
      <c r="P253" s="12">
        <v>0</v>
      </c>
      <c r="Q253" s="12">
        <v>0</v>
      </c>
      <c r="R253" s="12">
        <v>0</v>
      </c>
    </row>
    <row r="254" spans="1:18" x14ac:dyDescent="0.25">
      <c r="A254" s="23"/>
      <c r="B254" s="7"/>
      <c r="C254" s="47"/>
      <c r="D254" s="23"/>
      <c r="E254" s="7" t="s">
        <v>235</v>
      </c>
      <c r="F254" s="8">
        <f t="shared" ref="F254:R254" si="79">+F255+F321</f>
        <v>20402593.53778347</v>
      </c>
      <c r="G254" s="8">
        <f t="shared" si="79"/>
        <v>21613423.040021066</v>
      </c>
      <c r="H254" s="8">
        <f t="shared" si="79"/>
        <v>22076788.388224214</v>
      </c>
      <c r="I254" s="8">
        <f t="shared" si="79"/>
        <v>19115844.24243433</v>
      </c>
      <c r="J254" s="8">
        <f t="shared" si="79"/>
        <v>19283341.776865169</v>
      </c>
      <c r="K254" s="8">
        <f t="shared" si="79"/>
        <v>16503595.598652247</v>
      </c>
      <c r="L254" s="8">
        <f t="shared" si="79"/>
        <v>12546383.885439364</v>
      </c>
      <c r="M254" s="8">
        <f t="shared" si="79"/>
        <v>12556521.40631523</v>
      </c>
      <c r="N254" s="8">
        <f t="shared" si="79"/>
        <v>11716219.472187076</v>
      </c>
      <c r="O254" s="8">
        <f t="shared" si="79"/>
        <v>8374546.6625243016</v>
      </c>
      <c r="P254" s="8">
        <f t="shared" si="79"/>
        <v>7569112.6548575321</v>
      </c>
      <c r="Q254" s="8">
        <f t="shared" si="79"/>
        <v>6337008.0089596156</v>
      </c>
      <c r="R254" s="8">
        <f t="shared" si="79"/>
        <v>178095378.67426363</v>
      </c>
    </row>
    <row r="255" spans="1:18" s="17" customFormat="1" x14ac:dyDescent="0.25">
      <c r="A255" s="16"/>
      <c r="B255" s="9"/>
      <c r="C255" s="48"/>
      <c r="D255" s="16"/>
      <c r="E255" s="9" t="s">
        <v>235</v>
      </c>
      <c r="F255" s="10">
        <f t="shared" ref="F255:R255" si="80">+F256+F267+F272+F278+F280+F282+F284+F276</f>
        <v>20402593.53778347</v>
      </c>
      <c r="G255" s="10">
        <f t="shared" si="80"/>
        <v>21613423.040021066</v>
      </c>
      <c r="H255" s="10">
        <f t="shared" si="80"/>
        <v>22076788.388224214</v>
      </c>
      <c r="I255" s="10">
        <f t="shared" si="80"/>
        <v>19115844.24243433</v>
      </c>
      <c r="J255" s="10">
        <f t="shared" si="80"/>
        <v>19283341.776865169</v>
      </c>
      <c r="K255" s="10">
        <f t="shared" si="80"/>
        <v>16503595.598652247</v>
      </c>
      <c r="L255" s="10">
        <f t="shared" si="80"/>
        <v>12546383.885439364</v>
      </c>
      <c r="M255" s="10">
        <f t="shared" si="80"/>
        <v>12556521.40631523</v>
      </c>
      <c r="N255" s="10">
        <f t="shared" si="80"/>
        <v>11716219.472187076</v>
      </c>
      <c r="O255" s="10">
        <f t="shared" si="80"/>
        <v>8374546.6625243016</v>
      </c>
      <c r="P255" s="10">
        <f t="shared" si="80"/>
        <v>7569112.6548575321</v>
      </c>
      <c r="Q255" s="10">
        <f t="shared" si="80"/>
        <v>6337008.0089596156</v>
      </c>
      <c r="R255" s="10">
        <f t="shared" si="80"/>
        <v>178095378.67426363</v>
      </c>
    </row>
    <row r="256" spans="1:18" s="17" customFormat="1" x14ac:dyDescent="0.25">
      <c r="A256" s="16"/>
      <c r="B256" s="11"/>
      <c r="C256" s="49"/>
      <c r="D256" s="16"/>
      <c r="E256" s="11" t="s">
        <v>236</v>
      </c>
      <c r="F256" s="12">
        <f>SUM(F257:F259)+F266</f>
        <v>17809421.2090757</v>
      </c>
      <c r="G256" s="12">
        <f t="shared" ref="G256:R256" si="81">SUM(G257:G259)+G266</f>
        <v>19405675.147193704</v>
      </c>
      <c r="H256" s="12">
        <f t="shared" si="81"/>
        <v>19933588.445406921</v>
      </c>
      <c r="I256" s="12">
        <f t="shared" si="81"/>
        <v>16922602.002969362</v>
      </c>
      <c r="J256" s="12">
        <f t="shared" si="81"/>
        <v>16891014.168846451</v>
      </c>
      <c r="K256" s="12">
        <f t="shared" si="81"/>
        <v>14254390.922963127</v>
      </c>
      <c r="L256" s="12">
        <f t="shared" si="81"/>
        <v>10477492.880646011</v>
      </c>
      <c r="M256" s="12">
        <f t="shared" si="81"/>
        <v>10528744.463520577</v>
      </c>
      <c r="N256" s="12">
        <f t="shared" si="81"/>
        <v>9094597.2362014744</v>
      </c>
      <c r="O256" s="12">
        <f t="shared" si="81"/>
        <v>6104816.2158018574</v>
      </c>
      <c r="P256" s="12">
        <f t="shared" si="81"/>
        <v>5385619.9979192438</v>
      </c>
      <c r="Q256" s="12">
        <f t="shared" si="81"/>
        <v>3908075.3274358539</v>
      </c>
      <c r="R256" s="12">
        <f t="shared" si="81"/>
        <v>150716038.01798028</v>
      </c>
    </row>
    <row r="257" spans="1:18" s="17" customFormat="1" x14ac:dyDescent="0.25">
      <c r="A257" s="13">
        <v>1407</v>
      </c>
      <c r="B257" s="14" t="s">
        <v>655</v>
      </c>
      <c r="C257" s="28">
        <v>41511021407</v>
      </c>
      <c r="D257" s="13">
        <v>1407</v>
      </c>
      <c r="E257" s="14" t="s">
        <v>237</v>
      </c>
      <c r="F257" s="15">
        <v>883999.19</v>
      </c>
      <c r="G257" s="15">
        <v>4825009.5449999999</v>
      </c>
      <c r="H257" s="15">
        <v>8796607.8300000001</v>
      </c>
      <c r="I257" s="15">
        <v>7401725.5049999999</v>
      </c>
      <c r="J257" s="15">
        <v>7413128.9700000007</v>
      </c>
      <c r="K257" s="15">
        <v>6025381.7249999996</v>
      </c>
      <c r="L257" s="15">
        <v>2995410.1150000002</v>
      </c>
      <c r="M257" s="15">
        <v>3772678.3</v>
      </c>
      <c r="N257" s="15">
        <v>3690926.2517888546</v>
      </c>
      <c r="O257" s="15">
        <v>1319587.1959625399</v>
      </c>
      <c r="P257" s="15">
        <v>1354356.3149999999</v>
      </c>
      <c r="Q257" s="15">
        <v>621195.29499999993</v>
      </c>
      <c r="R257" s="15">
        <f t="shared" ref="R257:R266" si="82">SUM(F257:Q257)</f>
        <v>49100006.237751395</v>
      </c>
    </row>
    <row r="258" spans="1:18" s="17" customFormat="1" x14ac:dyDescent="0.25">
      <c r="A258" s="13">
        <v>1424</v>
      </c>
      <c r="B258" s="14" t="s">
        <v>656</v>
      </c>
      <c r="C258" s="28">
        <v>41511021424</v>
      </c>
      <c r="D258" s="13">
        <v>1424</v>
      </c>
      <c r="E258" s="14" t="s">
        <v>238</v>
      </c>
      <c r="F258" s="15">
        <v>341722.52683497092</v>
      </c>
      <c r="G258" s="15">
        <v>575716.34380300879</v>
      </c>
      <c r="H258" s="15">
        <v>233784.41354060231</v>
      </c>
      <c r="I258" s="15">
        <v>259897.68133943807</v>
      </c>
      <c r="J258" s="15">
        <v>55320.518181547552</v>
      </c>
      <c r="K258" s="15">
        <v>99269.54722328145</v>
      </c>
      <c r="L258" s="15">
        <v>302676.00022733805</v>
      </c>
      <c r="M258" s="15">
        <v>360292.71994308487</v>
      </c>
      <c r="N258" s="15">
        <v>443193.41244589037</v>
      </c>
      <c r="O258" s="15">
        <v>277270.26858271414</v>
      </c>
      <c r="P258" s="15">
        <v>225356.82705160289</v>
      </c>
      <c r="Q258" s="15">
        <v>251533.18460201009</v>
      </c>
      <c r="R258" s="15">
        <f t="shared" si="82"/>
        <v>3426033.443775489</v>
      </c>
    </row>
    <row r="259" spans="1:18" s="17" customFormat="1" x14ac:dyDescent="0.25">
      <c r="A259" s="13">
        <v>2617</v>
      </c>
      <c r="B259" s="28">
        <v>41511022617</v>
      </c>
      <c r="C259" s="28">
        <v>41511022617</v>
      </c>
      <c r="D259" s="13">
        <v>2617</v>
      </c>
      <c r="E259" s="14" t="s">
        <v>239</v>
      </c>
      <c r="F259" s="15">
        <f>SUM(F260:F265)</f>
        <v>16583699.492240731</v>
      </c>
      <c r="G259" s="15">
        <f t="shared" ref="G259:Q259" si="83">SUM(G260:G265)</f>
        <v>14004949.258390695</v>
      </c>
      <c r="H259" s="15">
        <f t="shared" si="83"/>
        <v>10903196.201866318</v>
      </c>
      <c r="I259" s="15">
        <f t="shared" si="83"/>
        <v>9260978.8166299257</v>
      </c>
      <c r="J259" s="15">
        <f t="shared" si="83"/>
        <v>9422564.6806649026</v>
      </c>
      <c r="K259" s="15">
        <f t="shared" si="83"/>
        <v>8129739.6507398458</v>
      </c>
      <c r="L259" s="15">
        <f t="shared" si="83"/>
        <v>7179406.765418672</v>
      </c>
      <c r="M259" s="15">
        <f t="shared" si="83"/>
        <v>6395773.4435774926</v>
      </c>
      <c r="N259" s="15">
        <f t="shared" si="83"/>
        <v>4960477.5719667301</v>
      </c>
      <c r="O259" s="15">
        <f t="shared" si="83"/>
        <v>4507958.7512566037</v>
      </c>
      <c r="P259" s="15">
        <f t="shared" si="83"/>
        <v>3805906.855867641</v>
      </c>
      <c r="Q259" s="15">
        <f t="shared" si="83"/>
        <v>3035346.8478338439</v>
      </c>
      <c r="R259" s="15">
        <f>SUM(R260:R265)</f>
        <v>98189998.336453378</v>
      </c>
    </row>
    <row r="260" spans="1:18" s="17" customFormat="1" x14ac:dyDescent="0.25">
      <c r="A260" s="13" t="s">
        <v>527</v>
      </c>
      <c r="B260" s="40" t="s">
        <v>528</v>
      </c>
      <c r="C260" s="13" t="s">
        <v>527</v>
      </c>
      <c r="D260" s="13">
        <v>2617</v>
      </c>
      <c r="E260" s="14" t="s">
        <v>534</v>
      </c>
      <c r="F260" s="15">
        <v>3790.7357366656461</v>
      </c>
      <c r="G260" s="15">
        <v>3187.6737787492452</v>
      </c>
      <c r="H260" s="15">
        <v>2469.7571280639409</v>
      </c>
      <c r="I260" s="15">
        <v>2493.7315458683038</v>
      </c>
      <c r="J260" s="15">
        <v>2560.4230036604326</v>
      </c>
      <c r="K260" s="15">
        <v>2352.8249859200091</v>
      </c>
      <c r="L260" s="15">
        <v>1981.1651493850679</v>
      </c>
      <c r="M260" s="15">
        <v>1920.9425845844582</v>
      </c>
      <c r="N260" s="15">
        <v>1565.5461728846553</v>
      </c>
      <c r="O260" s="15">
        <v>1317.697819174791</v>
      </c>
      <c r="P260" s="15">
        <v>1028.3471289301651</v>
      </c>
      <c r="Q260" s="15">
        <v>778.31709462932815</v>
      </c>
      <c r="R260" s="15">
        <f>SUM(F260:Q260)</f>
        <v>25447.162128516047</v>
      </c>
    </row>
    <row r="261" spans="1:18" s="17" customFormat="1" x14ac:dyDescent="0.25">
      <c r="A261" s="13" t="s">
        <v>527</v>
      </c>
      <c r="B261" s="40" t="s">
        <v>529</v>
      </c>
      <c r="C261" s="13" t="s">
        <v>527</v>
      </c>
      <c r="D261" s="13">
        <v>2617</v>
      </c>
      <c r="E261" s="14" t="s">
        <v>535</v>
      </c>
      <c r="F261" s="15">
        <v>137338.34339062788</v>
      </c>
      <c r="G261" s="15">
        <v>118036.65379851314</v>
      </c>
      <c r="H261" s="15">
        <v>101427.45390159026</v>
      </c>
      <c r="I261" s="15">
        <v>93048.858206907724</v>
      </c>
      <c r="J261" s="15">
        <v>103832.25207171036</v>
      </c>
      <c r="K261" s="15">
        <v>89766.637732867894</v>
      </c>
      <c r="L261" s="15">
        <v>55384.112336603299</v>
      </c>
      <c r="M261" s="15">
        <v>53822.10563541251</v>
      </c>
      <c r="N261" s="15">
        <v>43336.279762228274</v>
      </c>
      <c r="O261" s="15">
        <v>38037.086528971711</v>
      </c>
      <c r="P261" s="15">
        <v>31143.298184340998</v>
      </c>
      <c r="Q261" s="15">
        <v>25491.983842562076</v>
      </c>
      <c r="R261" s="15">
        <f>SUM(F261:Q261)</f>
        <v>890665.06539233623</v>
      </c>
    </row>
    <row r="262" spans="1:18" s="17" customFormat="1" x14ac:dyDescent="0.25">
      <c r="A262" s="13" t="s">
        <v>527</v>
      </c>
      <c r="B262" s="40" t="s">
        <v>530</v>
      </c>
      <c r="C262" s="13" t="s">
        <v>527</v>
      </c>
      <c r="D262" s="13">
        <v>2617</v>
      </c>
      <c r="E262" s="14" t="s">
        <v>536</v>
      </c>
      <c r="F262" s="15">
        <v>87832.010593847546</v>
      </c>
      <c r="G262" s="15">
        <v>65737.722098773957</v>
      </c>
      <c r="H262" s="15">
        <v>49331.801928870205</v>
      </c>
      <c r="I262" s="15">
        <v>37917.124052244209</v>
      </c>
      <c r="J262" s="15">
        <v>35808.808583784834</v>
      </c>
      <c r="K262" s="15">
        <v>27537.45385511683</v>
      </c>
      <c r="L262" s="15">
        <v>15561.460525663999</v>
      </c>
      <c r="M262" s="15">
        <v>11284.39825995233</v>
      </c>
      <c r="N262" s="15">
        <v>6577.1661406787407</v>
      </c>
      <c r="O262" s="15">
        <v>4216.7652712238714</v>
      </c>
      <c r="P262" s="15">
        <v>2695.5609268728381</v>
      </c>
      <c r="Q262" s="15">
        <v>1659.4808072874318</v>
      </c>
      <c r="R262" s="15">
        <f>SUM(F262:Q262)</f>
        <v>346159.75304431678</v>
      </c>
    </row>
    <row r="263" spans="1:18" s="17" customFormat="1" x14ac:dyDescent="0.25">
      <c r="A263" s="13" t="s">
        <v>527</v>
      </c>
      <c r="B263" s="40" t="s">
        <v>531</v>
      </c>
      <c r="C263" s="13" t="s">
        <v>527</v>
      </c>
      <c r="D263" s="13">
        <v>2617</v>
      </c>
      <c r="E263" s="14" t="s">
        <v>537</v>
      </c>
      <c r="F263" s="15">
        <v>311938.2604967886</v>
      </c>
      <c r="G263" s="15">
        <v>225548.22764225682</v>
      </c>
      <c r="H263" s="15">
        <v>146637.72076506537</v>
      </c>
      <c r="I263" s="15">
        <v>109686.42557787638</v>
      </c>
      <c r="J263" s="15">
        <v>102015.21135108157</v>
      </c>
      <c r="K263" s="15">
        <v>74323.493796162205</v>
      </c>
      <c r="L263" s="15">
        <v>52004.274326750041</v>
      </c>
      <c r="M263" s="15">
        <v>33160.717918672985</v>
      </c>
      <c r="N263" s="15">
        <v>18399.826231424846</v>
      </c>
      <c r="O263" s="15">
        <v>11961.02685270628</v>
      </c>
      <c r="P263" s="15">
        <v>7217.4327259274623</v>
      </c>
      <c r="Q263" s="15">
        <v>4109.6301232020805</v>
      </c>
      <c r="R263" s="15">
        <f t="shared" ref="R263:R265" si="84">SUM(F263:Q263)</f>
        <v>1097002.2478079149</v>
      </c>
    </row>
    <row r="264" spans="1:18" s="17" customFormat="1" x14ac:dyDescent="0.25">
      <c r="A264" s="13" t="s">
        <v>527</v>
      </c>
      <c r="B264" s="40" t="s">
        <v>532</v>
      </c>
      <c r="C264" s="13" t="s">
        <v>527</v>
      </c>
      <c r="D264" s="13">
        <v>2617</v>
      </c>
      <c r="E264" s="14" t="s">
        <v>538</v>
      </c>
      <c r="F264" s="15">
        <v>3008171.845019015</v>
      </c>
      <c r="G264" s="15">
        <v>2438630.8551015696</v>
      </c>
      <c r="H264" s="15">
        <v>1819408.4988542993</v>
      </c>
      <c r="I264" s="15">
        <v>1479275.1361550549</v>
      </c>
      <c r="J264" s="15">
        <v>1438785.4055438163</v>
      </c>
      <c r="K264" s="15">
        <v>1188329.5101010753</v>
      </c>
      <c r="L264" s="15">
        <v>1008714.788912165</v>
      </c>
      <c r="M264" s="15">
        <v>859289.31720972888</v>
      </c>
      <c r="N264" s="15">
        <v>636964.67916173441</v>
      </c>
      <c r="O264" s="15">
        <v>553166.96364028181</v>
      </c>
      <c r="P264" s="15">
        <v>445919.69573149265</v>
      </c>
      <c r="Q264" s="15">
        <v>339205.42338263395</v>
      </c>
      <c r="R264" s="15">
        <f t="shared" si="84"/>
        <v>15215862.118812868</v>
      </c>
    </row>
    <row r="265" spans="1:18" s="17" customFormat="1" x14ac:dyDescent="0.25">
      <c r="A265" s="13" t="s">
        <v>527</v>
      </c>
      <c r="B265" s="40" t="s">
        <v>533</v>
      </c>
      <c r="C265" s="13" t="s">
        <v>527</v>
      </c>
      <c r="D265" s="13">
        <v>2617</v>
      </c>
      <c r="E265" s="14" t="s">
        <v>539</v>
      </c>
      <c r="F265" s="15">
        <v>13034628.297003787</v>
      </c>
      <c r="G265" s="15">
        <v>11153808.125970833</v>
      </c>
      <c r="H265" s="15">
        <v>8783920.9692884292</v>
      </c>
      <c r="I265" s="15">
        <v>7538557.5410919748</v>
      </c>
      <c r="J265" s="15">
        <v>7739562.5801108498</v>
      </c>
      <c r="K265" s="15">
        <v>6747429.7302687038</v>
      </c>
      <c r="L265" s="15">
        <v>6045760.9641681043</v>
      </c>
      <c r="M265" s="15">
        <v>5436295.9619691409</v>
      </c>
      <c r="N265" s="15">
        <v>4253634.0744977789</v>
      </c>
      <c r="O265" s="15">
        <v>3899259.2111442448</v>
      </c>
      <c r="P265" s="15">
        <v>3317902.5211700769</v>
      </c>
      <c r="Q265" s="15">
        <v>2664102.0125835291</v>
      </c>
      <c r="R265" s="15">
        <f t="shared" si="84"/>
        <v>80614861.989267424</v>
      </c>
    </row>
    <row r="266" spans="1:18" s="17" customFormat="1" x14ac:dyDescent="0.25">
      <c r="A266" s="13">
        <v>2619</v>
      </c>
      <c r="B266" s="14" t="s">
        <v>792</v>
      </c>
      <c r="C266" s="28">
        <v>41511022619</v>
      </c>
      <c r="D266" s="13">
        <v>2619</v>
      </c>
      <c r="E266" s="14" t="s">
        <v>657</v>
      </c>
      <c r="F266" s="15">
        <v>0</v>
      </c>
      <c r="G266" s="15">
        <v>0</v>
      </c>
      <c r="H266" s="15">
        <v>0</v>
      </c>
      <c r="I266" s="15">
        <v>0</v>
      </c>
      <c r="J266" s="15">
        <v>0</v>
      </c>
      <c r="K266" s="15">
        <v>0</v>
      </c>
      <c r="L266" s="15">
        <v>0</v>
      </c>
      <c r="M266" s="15">
        <v>0</v>
      </c>
      <c r="N266" s="15">
        <v>0</v>
      </c>
      <c r="O266" s="15">
        <v>0</v>
      </c>
      <c r="P266" s="15">
        <v>0</v>
      </c>
      <c r="Q266" s="15">
        <v>0</v>
      </c>
      <c r="R266" s="15">
        <f t="shared" si="82"/>
        <v>0</v>
      </c>
    </row>
    <row r="267" spans="1:18" s="17" customFormat="1" x14ac:dyDescent="0.25">
      <c r="A267" s="16"/>
      <c r="B267" s="14"/>
      <c r="C267" s="28"/>
      <c r="D267" s="16"/>
      <c r="E267" s="11" t="s">
        <v>240</v>
      </c>
      <c r="F267" s="12">
        <f t="shared" ref="F267:R267" si="85">SUM(F268:F271)</f>
        <v>8250</v>
      </c>
      <c r="G267" s="12">
        <f t="shared" si="85"/>
        <v>8250</v>
      </c>
      <c r="H267" s="12">
        <f t="shared" si="85"/>
        <v>43852.5</v>
      </c>
      <c r="I267" s="12">
        <f t="shared" si="85"/>
        <v>13552.5</v>
      </c>
      <c r="J267" s="12">
        <f t="shared" si="85"/>
        <v>129771.5</v>
      </c>
      <c r="K267" s="12">
        <f t="shared" si="85"/>
        <v>34293.800000000003</v>
      </c>
      <c r="L267" s="12">
        <f t="shared" si="85"/>
        <v>41212.9</v>
      </c>
      <c r="M267" s="12">
        <f t="shared" si="85"/>
        <v>32931.699999999997</v>
      </c>
      <c r="N267" s="12">
        <f t="shared" si="85"/>
        <v>38013.730000000003</v>
      </c>
      <c r="O267" s="12">
        <f t="shared" si="85"/>
        <v>25589.200000000001</v>
      </c>
      <c r="P267" s="12">
        <f t="shared" si="85"/>
        <v>20129.2</v>
      </c>
      <c r="Q267" s="12">
        <f t="shared" si="85"/>
        <v>33004.53</v>
      </c>
      <c r="R267" s="12">
        <f t="shared" si="85"/>
        <v>428851.56000000006</v>
      </c>
    </row>
    <row r="268" spans="1:18" s="17" customFormat="1" x14ac:dyDescent="0.25">
      <c r="A268" s="13">
        <v>801</v>
      </c>
      <c r="B268" s="14" t="s">
        <v>658</v>
      </c>
      <c r="C268" s="28">
        <v>41511030801</v>
      </c>
      <c r="D268" s="13">
        <v>801</v>
      </c>
      <c r="E268" s="14" t="s">
        <v>241</v>
      </c>
      <c r="F268" s="15">
        <v>0</v>
      </c>
      <c r="G268" s="15">
        <v>0</v>
      </c>
      <c r="H268" s="15">
        <v>0</v>
      </c>
      <c r="I268" s="15">
        <v>0</v>
      </c>
      <c r="J268" s="15">
        <v>0</v>
      </c>
      <c r="K268" s="15">
        <v>0</v>
      </c>
      <c r="L268" s="15">
        <v>0</v>
      </c>
      <c r="M268" s="15">
        <v>0</v>
      </c>
      <c r="N268" s="15">
        <v>0</v>
      </c>
      <c r="O268" s="15">
        <v>0</v>
      </c>
      <c r="P268" s="15">
        <v>0</v>
      </c>
      <c r="Q268" s="15">
        <v>0</v>
      </c>
      <c r="R268" s="15">
        <f>SUM(F268:Q268)</f>
        <v>0</v>
      </c>
    </row>
    <row r="269" spans="1:18" s="17" customFormat="1" x14ac:dyDescent="0.25">
      <c r="A269" s="13">
        <v>1364</v>
      </c>
      <c r="B269" s="14" t="s">
        <v>659</v>
      </c>
      <c r="C269" s="28">
        <v>41511031364</v>
      </c>
      <c r="D269" s="13">
        <v>1364</v>
      </c>
      <c r="E269" s="14" t="s">
        <v>242</v>
      </c>
      <c r="F269" s="15">
        <v>8250</v>
      </c>
      <c r="G269" s="15">
        <v>8250</v>
      </c>
      <c r="H269" s="15">
        <v>43852.5</v>
      </c>
      <c r="I269" s="15">
        <v>13552.5</v>
      </c>
      <c r="J269" s="15">
        <v>129771.5</v>
      </c>
      <c r="K269" s="15">
        <v>34293.800000000003</v>
      </c>
      <c r="L269" s="15">
        <v>41212.9</v>
      </c>
      <c r="M269" s="15">
        <v>32931.699999999997</v>
      </c>
      <c r="N269" s="15">
        <v>38013.730000000003</v>
      </c>
      <c r="O269" s="15">
        <v>25589.200000000001</v>
      </c>
      <c r="P269" s="15">
        <v>20129.2</v>
      </c>
      <c r="Q269" s="15">
        <v>33004.53</v>
      </c>
      <c r="R269" s="15">
        <f>SUM(F269:Q269)</f>
        <v>428851.56000000006</v>
      </c>
    </row>
    <row r="270" spans="1:18" s="17" customFormat="1" x14ac:dyDescent="0.25">
      <c r="A270" s="13">
        <v>1406</v>
      </c>
      <c r="B270" s="14" t="s">
        <v>660</v>
      </c>
      <c r="C270" s="28">
        <v>41511031406</v>
      </c>
      <c r="D270" s="13">
        <v>1406</v>
      </c>
      <c r="E270" s="14" t="s">
        <v>243</v>
      </c>
      <c r="F270" s="15">
        <v>0</v>
      </c>
      <c r="G270" s="15">
        <v>0</v>
      </c>
      <c r="H270" s="15">
        <v>0</v>
      </c>
      <c r="I270" s="15">
        <v>0</v>
      </c>
      <c r="J270" s="15">
        <v>0</v>
      </c>
      <c r="K270" s="15">
        <v>0</v>
      </c>
      <c r="L270" s="15">
        <v>0</v>
      </c>
      <c r="M270" s="15">
        <v>0</v>
      </c>
      <c r="N270" s="15">
        <v>0</v>
      </c>
      <c r="O270" s="15">
        <v>0</v>
      </c>
      <c r="P270" s="15">
        <v>0</v>
      </c>
      <c r="Q270" s="15">
        <v>0</v>
      </c>
      <c r="R270" s="15">
        <f>SUM(F270:Q270)</f>
        <v>0</v>
      </c>
    </row>
    <row r="271" spans="1:18" s="17" customFormat="1" x14ac:dyDescent="0.25">
      <c r="A271" s="13">
        <v>1409</v>
      </c>
      <c r="B271" s="14" t="s">
        <v>661</v>
      </c>
      <c r="C271" s="28">
        <v>41511031409</v>
      </c>
      <c r="D271" s="13">
        <v>1409</v>
      </c>
      <c r="E271" s="14" t="s">
        <v>244</v>
      </c>
      <c r="F271" s="15">
        <v>0</v>
      </c>
      <c r="G271" s="15">
        <v>0</v>
      </c>
      <c r="H271" s="15">
        <v>0</v>
      </c>
      <c r="I271" s="15">
        <v>0</v>
      </c>
      <c r="J271" s="15">
        <v>0</v>
      </c>
      <c r="K271" s="15">
        <v>0</v>
      </c>
      <c r="L271" s="15">
        <v>0</v>
      </c>
      <c r="M271" s="15">
        <v>0</v>
      </c>
      <c r="N271" s="15">
        <v>0</v>
      </c>
      <c r="O271" s="15">
        <v>0</v>
      </c>
      <c r="P271" s="15">
        <v>0</v>
      </c>
      <c r="Q271" s="15">
        <v>0</v>
      </c>
      <c r="R271" s="15">
        <f>SUM(F271:Q271)</f>
        <v>0</v>
      </c>
    </row>
    <row r="272" spans="1:18" s="17" customFormat="1" x14ac:dyDescent="0.25">
      <c r="A272" s="16"/>
      <c r="B272" s="11"/>
      <c r="C272" s="49"/>
      <c r="D272" s="16"/>
      <c r="E272" s="11" t="s">
        <v>245</v>
      </c>
      <c r="F272" s="12">
        <f t="shared" ref="F272:R272" si="86">SUM(F273:F275)</f>
        <v>107477.72666666667</v>
      </c>
      <c r="G272" s="12">
        <f t="shared" si="86"/>
        <v>150730.94</v>
      </c>
      <c r="H272" s="12">
        <f t="shared" si="86"/>
        <v>157568.26666666666</v>
      </c>
      <c r="I272" s="12">
        <f t="shared" si="86"/>
        <v>144386.93333333335</v>
      </c>
      <c r="J272" s="12">
        <f t="shared" si="86"/>
        <v>156788.61333333331</v>
      </c>
      <c r="K272" s="12">
        <f t="shared" si="86"/>
        <v>156392.54999999999</v>
      </c>
      <c r="L272" s="12">
        <f t="shared" si="86"/>
        <v>146260.01333333337</v>
      </c>
      <c r="M272" s="12">
        <f t="shared" si="86"/>
        <v>163545.69666666668</v>
      </c>
      <c r="N272" s="12">
        <f t="shared" si="86"/>
        <v>163003.42000000001</v>
      </c>
      <c r="O272" s="12">
        <f t="shared" si="86"/>
        <v>157897.59326666669</v>
      </c>
      <c r="P272" s="12">
        <f t="shared" si="86"/>
        <v>147439.55599999998</v>
      </c>
      <c r="Q272" s="12">
        <f t="shared" si="86"/>
        <v>136278.65176666668</v>
      </c>
      <c r="R272" s="12">
        <f t="shared" si="86"/>
        <v>1787769.9610333331</v>
      </c>
    </row>
    <row r="273" spans="1:18" s="17" customFormat="1" x14ac:dyDescent="0.25">
      <c r="A273" s="13">
        <v>1351</v>
      </c>
      <c r="B273" s="14" t="s">
        <v>662</v>
      </c>
      <c r="C273" s="28">
        <v>41511041351</v>
      </c>
      <c r="D273" s="13">
        <v>1351</v>
      </c>
      <c r="E273" s="14" t="s">
        <v>246</v>
      </c>
      <c r="F273" s="15">
        <v>99572.726666666669</v>
      </c>
      <c r="G273" s="15">
        <v>142972.60666666666</v>
      </c>
      <c r="H273" s="15">
        <v>149853.26666666666</v>
      </c>
      <c r="I273" s="15">
        <v>136661.93333333335</v>
      </c>
      <c r="J273" s="15">
        <v>148473.61333333331</v>
      </c>
      <c r="K273" s="15">
        <v>148191.5</v>
      </c>
      <c r="L273" s="15">
        <v>138426.68000000002</v>
      </c>
      <c r="M273" s="15">
        <v>155835.69666666668</v>
      </c>
      <c r="N273" s="15">
        <v>155297.92000000001</v>
      </c>
      <c r="O273" s="15">
        <v>150133.25993333335</v>
      </c>
      <c r="P273" s="15">
        <v>139694.35599999997</v>
      </c>
      <c r="Q273" s="15">
        <v>128549.55466666666</v>
      </c>
      <c r="R273" s="15">
        <f>SUM(F273:Q273)</f>
        <v>1693663.1139333332</v>
      </c>
    </row>
    <row r="274" spans="1:18" s="17" customFormat="1" x14ac:dyDescent="0.25">
      <c r="A274" s="13">
        <v>1352</v>
      </c>
      <c r="B274" s="14" t="s">
        <v>663</v>
      </c>
      <c r="C274" s="28">
        <v>41511041352</v>
      </c>
      <c r="D274" s="13">
        <v>1352</v>
      </c>
      <c r="E274" s="14" t="s">
        <v>247</v>
      </c>
      <c r="F274" s="15">
        <v>6800</v>
      </c>
      <c r="G274" s="15">
        <v>6800</v>
      </c>
      <c r="H274" s="15">
        <v>6800</v>
      </c>
      <c r="I274" s="15">
        <v>6800</v>
      </c>
      <c r="J274" s="15">
        <v>6800</v>
      </c>
      <c r="K274" s="15">
        <v>6800</v>
      </c>
      <c r="L274" s="15">
        <v>6800</v>
      </c>
      <c r="M274" s="15">
        <v>6800</v>
      </c>
      <c r="N274" s="15">
        <v>6800</v>
      </c>
      <c r="O274" s="15">
        <v>6800</v>
      </c>
      <c r="P274" s="15">
        <v>6800</v>
      </c>
      <c r="Q274" s="15">
        <v>6800</v>
      </c>
      <c r="R274" s="15">
        <f>SUM(F274:Q274)</f>
        <v>81600</v>
      </c>
    </row>
    <row r="275" spans="1:18" s="17" customFormat="1" x14ac:dyDescent="0.25">
      <c r="A275" s="13">
        <v>1353</v>
      </c>
      <c r="B275" s="14" t="s">
        <v>664</v>
      </c>
      <c r="C275" s="28">
        <v>41511041353</v>
      </c>
      <c r="D275" s="13">
        <v>1353</v>
      </c>
      <c r="E275" s="14" t="s">
        <v>248</v>
      </c>
      <c r="F275" s="15">
        <v>1105</v>
      </c>
      <c r="G275" s="15">
        <v>958.33333333333337</v>
      </c>
      <c r="H275" s="15">
        <v>915</v>
      </c>
      <c r="I275" s="15">
        <v>925</v>
      </c>
      <c r="J275" s="15">
        <v>1515</v>
      </c>
      <c r="K275" s="15">
        <v>1401.05</v>
      </c>
      <c r="L275" s="15">
        <v>1033.3333333333333</v>
      </c>
      <c r="M275" s="15">
        <v>910</v>
      </c>
      <c r="N275" s="15">
        <v>905.5</v>
      </c>
      <c r="O275" s="15">
        <v>964.33333333333337</v>
      </c>
      <c r="P275" s="15">
        <v>945.2</v>
      </c>
      <c r="Q275" s="15">
        <v>929.09709999999995</v>
      </c>
      <c r="R275" s="15">
        <f>SUM(F275:Q275)</f>
        <v>12506.847100000003</v>
      </c>
    </row>
    <row r="276" spans="1:18" s="17" customFormat="1" x14ac:dyDescent="0.25">
      <c r="A276" s="13"/>
      <c r="B276" s="14"/>
      <c r="C276" s="28"/>
      <c r="D276" s="13"/>
      <c r="E276" s="11" t="s">
        <v>249</v>
      </c>
      <c r="F276" s="12">
        <f t="shared" ref="F276:R276" si="87">SUM(F277:F277)</f>
        <v>0</v>
      </c>
      <c r="G276" s="12">
        <f t="shared" si="87"/>
        <v>0</v>
      </c>
      <c r="H276" s="12">
        <f t="shared" si="87"/>
        <v>0</v>
      </c>
      <c r="I276" s="12">
        <f t="shared" si="87"/>
        <v>0</v>
      </c>
      <c r="J276" s="12">
        <f t="shared" si="87"/>
        <v>0</v>
      </c>
      <c r="K276" s="12">
        <f t="shared" si="87"/>
        <v>0</v>
      </c>
      <c r="L276" s="12">
        <f t="shared" si="87"/>
        <v>0</v>
      </c>
      <c r="M276" s="12">
        <f t="shared" si="87"/>
        <v>0</v>
      </c>
      <c r="N276" s="12">
        <f t="shared" si="87"/>
        <v>0</v>
      </c>
      <c r="O276" s="12">
        <f t="shared" si="87"/>
        <v>0</v>
      </c>
      <c r="P276" s="12">
        <f t="shared" si="87"/>
        <v>0</v>
      </c>
      <c r="Q276" s="12">
        <f t="shared" si="87"/>
        <v>0</v>
      </c>
      <c r="R276" s="12">
        <f t="shared" si="87"/>
        <v>0</v>
      </c>
    </row>
    <row r="277" spans="1:18" s="17" customFormat="1" x14ac:dyDescent="0.25">
      <c r="A277" s="13"/>
      <c r="B277" s="14"/>
      <c r="C277" s="28"/>
      <c r="D277" s="13"/>
      <c r="E277" s="14" t="s">
        <v>249</v>
      </c>
      <c r="F277" s="15">
        <v>0</v>
      </c>
      <c r="G277" s="15">
        <v>0</v>
      </c>
      <c r="H277" s="15">
        <v>0</v>
      </c>
      <c r="I277" s="15">
        <v>0</v>
      </c>
      <c r="J277" s="15">
        <v>0</v>
      </c>
      <c r="K277" s="15">
        <v>0</v>
      </c>
      <c r="L277" s="15">
        <v>0</v>
      </c>
      <c r="M277" s="15">
        <v>0</v>
      </c>
      <c r="N277" s="15">
        <v>0</v>
      </c>
      <c r="O277" s="15">
        <v>0</v>
      </c>
      <c r="P277" s="15">
        <v>0</v>
      </c>
      <c r="Q277" s="15">
        <v>0</v>
      </c>
      <c r="R277" s="15">
        <f>SUM(F277:Q277)</f>
        <v>0</v>
      </c>
    </row>
    <row r="278" spans="1:18" s="17" customFormat="1" x14ac:dyDescent="0.25">
      <c r="A278" s="16"/>
      <c r="B278" s="11"/>
      <c r="C278" s="49"/>
      <c r="D278" s="16"/>
      <c r="E278" s="11" t="s">
        <v>250</v>
      </c>
      <c r="F278" s="12">
        <f t="shared" ref="F278:R278" si="88">SUM(F279:F279)</f>
        <v>0</v>
      </c>
      <c r="G278" s="12">
        <f t="shared" si="88"/>
        <v>0</v>
      </c>
      <c r="H278" s="12">
        <f t="shared" si="88"/>
        <v>0</v>
      </c>
      <c r="I278" s="12">
        <f t="shared" si="88"/>
        <v>0</v>
      </c>
      <c r="J278" s="12">
        <f t="shared" si="88"/>
        <v>0</v>
      </c>
      <c r="K278" s="12">
        <f t="shared" si="88"/>
        <v>0</v>
      </c>
      <c r="L278" s="12">
        <f t="shared" si="88"/>
        <v>0</v>
      </c>
      <c r="M278" s="12">
        <f t="shared" si="88"/>
        <v>0</v>
      </c>
      <c r="N278" s="12">
        <f t="shared" si="88"/>
        <v>0</v>
      </c>
      <c r="O278" s="12">
        <f t="shared" si="88"/>
        <v>0</v>
      </c>
      <c r="P278" s="12">
        <f t="shared" si="88"/>
        <v>0</v>
      </c>
      <c r="Q278" s="12">
        <f t="shared" si="88"/>
        <v>0</v>
      </c>
      <c r="R278" s="12">
        <f t="shared" si="88"/>
        <v>0</v>
      </c>
    </row>
    <row r="279" spans="1:18" s="17" customFormat="1" x14ac:dyDescent="0.25">
      <c r="A279" s="13">
        <v>971</v>
      </c>
      <c r="B279" s="14" t="s">
        <v>665</v>
      </c>
      <c r="C279" s="28">
        <v>41511050971</v>
      </c>
      <c r="D279" s="13">
        <v>971</v>
      </c>
      <c r="E279" s="14" t="s">
        <v>251</v>
      </c>
      <c r="F279" s="15">
        <v>0</v>
      </c>
      <c r="G279" s="15">
        <v>0</v>
      </c>
      <c r="H279" s="15">
        <v>0</v>
      </c>
      <c r="I279" s="15">
        <v>0</v>
      </c>
      <c r="J279" s="15">
        <v>0</v>
      </c>
      <c r="K279" s="15">
        <v>0</v>
      </c>
      <c r="L279" s="15">
        <v>0</v>
      </c>
      <c r="M279" s="15">
        <v>0</v>
      </c>
      <c r="N279" s="15">
        <v>0</v>
      </c>
      <c r="O279" s="15">
        <v>0</v>
      </c>
      <c r="P279" s="15">
        <v>0</v>
      </c>
      <c r="Q279" s="15">
        <v>0</v>
      </c>
      <c r="R279" s="15">
        <f>SUM(F279:Q279)</f>
        <v>0</v>
      </c>
    </row>
    <row r="280" spans="1:18" s="17" customFormat="1" x14ac:dyDescent="0.25">
      <c r="A280" s="16"/>
      <c r="B280" s="11"/>
      <c r="C280" s="49"/>
      <c r="D280" s="16"/>
      <c r="E280" s="11" t="s">
        <v>252</v>
      </c>
      <c r="F280" s="12">
        <f t="shared" ref="F280:R280" si="89">SUM(F281:F281)</f>
        <v>0</v>
      </c>
      <c r="G280" s="12">
        <f t="shared" si="89"/>
        <v>0</v>
      </c>
      <c r="H280" s="12">
        <f t="shared" si="89"/>
        <v>0</v>
      </c>
      <c r="I280" s="12">
        <f t="shared" si="89"/>
        <v>0</v>
      </c>
      <c r="J280" s="12">
        <f t="shared" si="89"/>
        <v>0</v>
      </c>
      <c r="K280" s="12">
        <f t="shared" si="89"/>
        <v>0</v>
      </c>
      <c r="L280" s="12">
        <f t="shared" si="89"/>
        <v>0</v>
      </c>
      <c r="M280" s="12">
        <f t="shared" si="89"/>
        <v>0</v>
      </c>
      <c r="N280" s="12">
        <f t="shared" si="89"/>
        <v>0</v>
      </c>
      <c r="O280" s="12">
        <f t="shared" si="89"/>
        <v>0</v>
      </c>
      <c r="P280" s="12">
        <f t="shared" si="89"/>
        <v>0</v>
      </c>
      <c r="Q280" s="12">
        <f t="shared" si="89"/>
        <v>0</v>
      </c>
      <c r="R280" s="12">
        <f t="shared" si="89"/>
        <v>0</v>
      </c>
    </row>
    <row r="281" spans="1:18" s="17" customFormat="1" x14ac:dyDescent="0.25">
      <c r="A281" s="16"/>
      <c r="B281" s="9"/>
      <c r="C281" s="48"/>
      <c r="D281" s="16"/>
      <c r="E281" s="14"/>
      <c r="F281" s="15"/>
      <c r="G281" s="15"/>
      <c r="H281" s="15"/>
      <c r="I281" s="15"/>
      <c r="J281" s="15"/>
      <c r="K281" s="15"/>
      <c r="L281" s="15"/>
      <c r="M281" s="15"/>
      <c r="N281" s="15"/>
      <c r="O281" s="15"/>
      <c r="P281" s="15"/>
      <c r="Q281" s="15"/>
      <c r="R281" s="15">
        <f>SUM(F281:Q281)</f>
        <v>0</v>
      </c>
    </row>
    <row r="282" spans="1:18" s="17" customFormat="1" x14ac:dyDescent="0.25">
      <c r="A282" s="16"/>
      <c r="B282" s="11"/>
      <c r="C282" s="49"/>
      <c r="D282" s="16"/>
      <c r="E282" s="11" t="s">
        <v>253</v>
      </c>
      <c r="F282" s="12">
        <f t="shared" ref="F282:R282" si="90">SUM(F283:F283)</f>
        <v>0</v>
      </c>
      <c r="G282" s="12">
        <f t="shared" si="90"/>
        <v>0</v>
      </c>
      <c r="H282" s="12">
        <f t="shared" si="90"/>
        <v>0</v>
      </c>
      <c r="I282" s="12">
        <f t="shared" si="90"/>
        <v>0</v>
      </c>
      <c r="J282" s="12">
        <f t="shared" si="90"/>
        <v>0</v>
      </c>
      <c r="K282" s="12">
        <f t="shared" si="90"/>
        <v>0</v>
      </c>
      <c r="L282" s="12">
        <f t="shared" si="90"/>
        <v>0</v>
      </c>
      <c r="M282" s="12">
        <f t="shared" si="90"/>
        <v>0</v>
      </c>
      <c r="N282" s="12">
        <f t="shared" si="90"/>
        <v>0</v>
      </c>
      <c r="O282" s="12">
        <f t="shared" si="90"/>
        <v>0</v>
      </c>
      <c r="P282" s="12">
        <f t="shared" si="90"/>
        <v>0</v>
      </c>
      <c r="Q282" s="12">
        <f t="shared" si="90"/>
        <v>0</v>
      </c>
      <c r="R282" s="12">
        <f t="shared" si="90"/>
        <v>0</v>
      </c>
    </row>
    <row r="283" spans="1:18" s="17" customFormat="1" x14ac:dyDescent="0.25">
      <c r="A283" s="13">
        <v>1365</v>
      </c>
      <c r="B283" s="14" t="s">
        <v>666</v>
      </c>
      <c r="C283" s="28">
        <v>41511071365</v>
      </c>
      <c r="D283" s="13">
        <v>1365</v>
      </c>
      <c r="E283" s="14" t="s">
        <v>254</v>
      </c>
      <c r="F283" s="15">
        <v>0</v>
      </c>
      <c r="G283" s="15">
        <v>0</v>
      </c>
      <c r="H283" s="15">
        <v>0</v>
      </c>
      <c r="I283" s="15">
        <v>0</v>
      </c>
      <c r="J283" s="15">
        <v>0</v>
      </c>
      <c r="K283" s="15">
        <v>0</v>
      </c>
      <c r="L283" s="15">
        <v>0</v>
      </c>
      <c r="M283" s="15">
        <v>0</v>
      </c>
      <c r="N283" s="15">
        <v>0</v>
      </c>
      <c r="O283" s="15">
        <v>0</v>
      </c>
      <c r="P283" s="15">
        <v>0</v>
      </c>
      <c r="Q283" s="15">
        <v>0</v>
      </c>
      <c r="R283" s="15">
        <f>SUM(F283:Q283)</f>
        <v>0</v>
      </c>
    </row>
    <row r="284" spans="1:18" s="17" customFormat="1" x14ac:dyDescent="0.25">
      <c r="A284" s="16"/>
      <c r="B284" s="11"/>
      <c r="C284" s="49"/>
      <c r="D284" s="16"/>
      <c r="E284" s="11" t="s">
        <v>255</v>
      </c>
      <c r="F284" s="12">
        <f t="shared" ref="F284:R284" si="91">SUM(F285:F320)</f>
        <v>2477444.602041102</v>
      </c>
      <c r="G284" s="12">
        <f t="shared" si="91"/>
        <v>2048766.9528273619</v>
      </c>
      <c r="H284" s="12">
        <f t="shared" si="91"/>
        <v>1941779.1761506279</v>
      </c>
      <c r="I284" s="12">
        <f t="shared" si="91"/>
        <v>2035302.8061316349</v>
      </c>
      <c r="J284" s="12">
        <f t="shared" si="91"/>
        <v>2105767.4946853868</v>
      </c>
      <c r="K284" s="12">
        <f t="shared" si="91"/>
        <v>2058518.3256891174</v>
      </c>
      <c r="L284" s="12">
        <f t="shared" si="91"/>
        <v>1881418.09146002</v>
      </c>
      <c r="M284" s="12">
        <f t="shared" si="91"/>
        <v>1831299.5461279871</v>
      </c>
      <c r="N284" s="12">
        <f t="shared" si="91"/>
        <v>2420605.0859856019</v>
      </c>
      <c r="O284" s="12">
        <f t="shared" si="91"/>
        <v>2086243.6534557773</v>
      </c>
      <c r="P284" s="12">
        <f t="shared" si="91"/>
        <v>2015923.9009382883</v>
      </c>
      <c r="Q284" s="12">
        <f t="shared" si="91"/>
        <v>2259649.4997570952</v>
      </c>
      <c r="R284" s="12">
        <f t="shared" si="91"/>
        <v>25162719.135249998</v>
      </c>
    </row>
    <row r="285" spans="1:18" s="17" customFormat="1" x14ac:dyDescent="0.25">
      <c r="A285" s="13">
        <v>802</v>
      </c>
      <c r="B285" s="14" t="s">
        <v>667</v>
      </c>
      <c r="C285" s="28">
        <v>41511080802</v>
      </c>
      <c r="D285" s="13">
        <v>802</v>
      </c>
      <c r="E285" s="14" t="s">
        <v>256</v>
      </c>
      <c r="F285" s="15">
        <v>0</v>
      </c>
      <c r="G285" s="15">
        <v>0</v>
      </c>
      <c r="H285" s="15">
        <v>0</v>
      </c>
      <c r="I285" s="15">
        <v>0</v>
      </c>
      <c r="J285" s="15">
        <v>0</v>
      </c>
      <c r="K285" s="15">
        <v>0</v>
      </c>
      <c r="L285" s="15">
        <v>0</v>
      </c>
      <c r="M285" s="15">
        <v>0</v>
      </c>
      <c r="N285" s="15">
        <v>0</v>
      </c>
      <c r="O285" s="15">
        <v>0</v>
      </c>
      <c r="P285" s="15">
        <v>0</v>
      </c>
      <c r="Q285" s="15">
        <v>0</v>
      </c>
      <c r="R285" s="15">
        <f t="shared" ref="R285:R313" si="92">SUM(F285:Q285)</f>
        <v>0</v>
      </c>
    </row>
    <row r="286" spans="1:18" s="17" customFormat="1" x14ac:dyDescent="0.25">
      <c r="A286" s="13">
        <v>1355</v>
      </c>
      <c r="B286" s="14" t="s">
        <v>257</v>
      </c>
      <c r="C286" s="28">
        <v>41511011355</v>
      </c>
      <c r="D286" s="13">
        <v>1355</v>
      </c>
      <c r="E286" s="14" t="s">
        <v>258</v>
      </c>
      <c r="F286" s="15">
        <v>0</v>
      </c>
      <c r="G286" s="15">
        <v>0</v>
      </c>
      <c r="H286" s="15">
        <v>0</v>
      </c>
      <c r="I286" s="15">
        <v>0</v>
      </c>
      <c r="J286" s="15">
        <v>0</v>
      </c>
      <c r="K286" s="15">
        <v>0</v>
      </c>
      <c r="L286" s="15">
        <v>0</v>
      </c>
      <c r="M286" s="15">
        <v>0</v>
      </c>
      <c r="N286" s="15">
        <v>0</v>
      </c>
      <c r="O286" s="15">
        <v>0</v>
      </c>
      <c r="P286" s="15">
        <v>0</v>
      </c>
      <c r="Q286" s="15">
        <v>0</v>
      </c>
      <c r="R286" s="15">
        <f t="shared" si="92"/>
        <v>0</v>
      </c>
    </row>
    <row r="287" spans="1:18" s="17" customFormat="1" x14ac:dyDescent="0.25">
      <c r="A287" s="13">
        <v>1357</v>
      </c>
      <c r="B287" s="14" t="s">
        <v>668</v>
      </c>
      <c r="C287" s="28">
        <v>41511081357</v>
      </c>
      <c r="D287" s="13">
        <v>1357</v>
      </c>
      <c r="E287" s="14" t="s">
        <v>259</v>
      </c>
      <c r="F287" s="15">
        <v>0</v>
      </c>
      <c r="G287" s="15">
        <v>0</v>
      </c>
      <c r="H287" s="15">
        <v>0</v>
      </c>
      <c r="I287" s="15">
        <v>0</v>
      </c>
      <c r="J287" s="15">
        <v>0</v>
      </c>
      <c r="K287" s="15">
        <v>0</v>
      </c>
      <c r="L287" s="15">
        <v>0</v>
      </c>
      <c r="M287" s="15">
        <v>0</v>
      </c>
      <c r="N287" s="15">
        <v>0</v>
      </c>
      <c r="O287" s="15">
        <v>0</v>
      </c>
      <c r="P287" s="15">
        <v>0</v>
      </c>
      <c r="Q287" s="15">
        <v>0</v>
      </c>
      <c r="R287" s="15">
        <f t="shared" si="92"/>
        <v>0</v>
      </c>
    </row>
    <row r="288" spans="1:18" s="17" customFormat="1" x14ac:dyDescent="0.25">
      <c r="A288" s="13">
        <v>1363</v>
      </c>
      <c r="B288" s="14" t="s">
        <v>669</v>
      </c>
      <c r="C288" s="28">
        <v>41511081363</v>
      </c>
      <c r="D288" s="13">
        <v>1363</v>
      </c>
      <c r="E288" s="14" t="s">
        <v>260</v>
      </c>
      <c r="F288" s="15">
        <v>0</v>
      </c>
      <c r="G288" s="15">
        <v>0</v>
      </c>
      <c r="H288" s="15">
        <v>0</v>
      </c>
      <c r="I288" s="15">
        <v>0</v>
      </c>
      <c r="J288" s="15">
        <v>0</v>
      </c>
      <c r="K288" s="15">
        <v>0</v>
      </c>
      <c r="L288" s="15">
        <v>0</v>
      </c>
      <c r="M288" s="15">
        <v>0</v>
      </c>
      <c r="N288" s="15">
        <v>0</v>
      </c>
      <c r="O288" s="15">
        <v>0</v>
      </c>
      <c r="P288" s="15">
        <v>0</v>
      </c>
      <c r="Q288" s="15">
        <v>0</v>
      </c>
      <c r="R288" s="15">
        <f t="shared" si="92"/>
        <v>0</v>
      </c>
    </row>
    <row r="289" spans="1:18" s="17" customFormat="1" x14ac:dyDescent="0.25">
      <c r="A289" s="13">
        <v>1367</v>
      </c>
      <c r="B289" s="14" t="s">
        <v>670</v>
      </c>
      <c r="C289" s="28">
        <v>41511081367</v>
      </c>
      <c r="D289" s="13">
        <v>1367</v>
      </c>
      <c r="E289" s="14" t="s">
        <v>261</v>
      </c>
      <c r="F289" s="15">
        <v>6021.333333333333</v>
      </c>
      <c r="G289" s="15">
        <v>5322</v>
      </c>
      <c r="H289" s="15">
        <v>6486</v>
      </c>
      <c r="I289" s="15">
        <v>6480.333333333333</v>
      </c>
      <c r="J289" s="15">
        <v>5280.333333333333</v>
      </c>
      <c r="K289" s="15">
        <v>6162.666666666667</v>
      </c>
      <c r="L289" s="15">
        <v>6297</v>
      </c>
      <c r="M289" s="15">
        <v>6057.333333333333</v>
      </c>
      <c r="N289" s="15">
        <v>4611</v>
      </c>
      <c r="O289" s="15">
        <v>5551.2899999999991</v>
      </c>
      <c r="P289" s="15">
        <v>5210.9381333333331</v>
      </c>
      <c r="Q289" s="15">
        <v>8658.6097333333346</v>
      </c>
      <c r="R289" s="15">
        <f t="shared" si="92"/>
        <v>72138.837866666669</v>
      </c>
    </row>
    <row r="290" spans="1:18" s="17" customFormat="1" x14ac:dyDescent="0.25">
      <c r="A290" s="13">
        <v>1368</v>
      </c>
      <c r="B290" s="14" t="s">
        <v>671</v>
      </c>
      <c r="C290" s="28">
        <v>41511081368</v>
      </c>
      <c r="D290" s="13">
        <v>1368</v>
      </c>
      <c r="E290" s="14" t="s">
        <v>262</v>
      </c>
      <c r="F290" s="15">
        <v>14632.5</v>
      </c>
      <c r="G290" s="15">
        <v>12510</v>
      </c>
      <c r="H290" s="15">
        <v>14932.5</v>
      </c>
      <c r="I290" s="15">
        <v>13746</v>
      </c>
      <c r="J290" s="15">
        <v>12478.5</v>
      </c>
      <c r="K290" s="15">
        <v>13069.5</v>
      </c>
      <c r="L290" s="15">
        <v>14533.5</v>
      </c>
      <c r="M290" s="15">
        <v>18335.419999999998</v>
      </c>
      <c r="N290" s="15">
        <v>8166</v>
      </c>
      <c r="O290" s="15">
        <v>14570.92</v>
      </c>
      <c r="P290" s="15">
        <v>15933.310000000001</v>
      </c>
      <c r="Q290" s="15">
        <v>19860.64</v>
      </c>
      <c r="R290" s="15">
        <f t="shared" si="92"/>
        <v>172768.78999999998</v>
      </c>
    </row>
    <row r="291" spans="1:18" s="17" customFormat="1" x14ac:dyDescent="0.25">
      <c r="A291" s="13">
        <v>1369</v>
      </c>
      <c r="B291" s="14" t="s">
        <v>672</v>
      </c>
      <c r="C291" s="28">
        <v>41511081369</v>
      </c>
      <c r="D291" s="13">
        <v>1369</v>
      </c>
      <c r="E291" s="14" t="s">
        <v>263</v>
      </c>
      <c r="F291" s="15">
        <v>18090</v>
      </c>
      <c r="G291" s="15">
        <v>13203</v>
      </c>
      <c r="H291" s="15">
        <v>13768.5</v>
      </c>
      <c r="I291" s="15">
        <v>14704.5</v>
      </c>
      <c r="J291" s="15">
        <v>14125.5</v>
      </c>
      <c r="K291" s="15">
        <v>18403.5</v>
      </c>
      <c r="L291" s="15">
        <v>20932.5</v>
      </c>
      <c r="M291" s="15">
        <v>17928</v>
      </c>
      <c r="N291" s="15">
        <v>17109</v>
      </c>
      <c r="O291" s="15">
        <v>15644.779999999999</v>
      </c>
      <c r="P291" s="15">
        <v>16180.84</v>
      </c>
      <c r="Q291" s="15">
        <v>19870.32</v>
      </c>
      <c r="R291" s="15">
        <f t="shared" si="92"/>
        <v>199960.44</v>
      </c>
    </row>
    <row r="292" spans="1:18" s="17" customFormat="1" x14ac:dyDescent="0.25">
      <c r="A292" s="13">
        <v>1370</v>
      </c>
      <c r="B292" s="14" t="s">
        <v>673</v>
      </c>
      <c r="C292" s="28">
        <v>41511081370</v>
      </c>
      <c r="D292" s="13">
        <v>1370</v>
      </c>
      <c r="E292" s="14" t="s">
        <v>264</v>
      </c>
      <c r="F292" s="15">
        <v>7111</v>
      </c>
      <c r="G292" s="15">
        <v>5705</v>
      </c>
      <c r="H292" s="15">
        <v>4954.5</v>
      </c>
      <c r="I292" s="15">
        <v>4418.5</v>
      </c>
      <c r="J292" s="15">
        <v>4549</v>
      </c>
      <c r="K292" s="15">
        <v>4676</v>
      </c>
      <c r="L292" s="15">
        <v>5178.5</v>
      </c>
      <c r="M292" s="15">
        <v>4941</v>
      </c>
      <c r="N292" s="15">
        <v>5109.5</v>
      </c>
      <c r="O292" s="15">
        <v>4622.17</v>
      </c>
      <c r="P292" s="15">
        <v>4059.1500000000005</v>
      </c>
      <c r="Q292" s="15">
        <v>3330.31</v>
      </c>
      <c r="R292" s="15">
        <f t="shared" si="92"/>
        <v>58654.63</v>
      </c>
    </row>
    <row r="293" spans="1:18" s="17" customFormat="1" x14ac:dyDescent="0.25">
      <c r="A293" s="13">
        <v>1372</v>
      </c>
      <c r="B293" s="14" t="s">
        <v>674</v>
      </c>
      <c r="C293" s="28">
        <v>41511081372</v>
      </c>
      <c r="D293" s="13">
        <v>1372</v>
      </c>
      <c r="E293" s="14" t="s">
        <v>265</v>
      </c>
      <c r="F293" s="15">
        <v>130000</v>
      </c>
      <c r="G293" s="15">
        <v>130000</v>
      </c>
      <c r="H293" s="15">
        <v>130000</v>
      </c>
      <c r="I293" s="15">
        <v>130000</v>
      </c>
      <c r="J293" s="15">
        <v>130000</v>
      </c>
      <c r="K293" s="15">
        <v>130000</v>
      </c>
      <c r="L293" s="15">
        <v>130000</v>
      </c>
      <c r="M293" s="15">
        <v>130000</v>
      </c>
      <c r="N293" s="15">
        <v>130000</v>
      </c>
      <c r="O293" s="15">
        <v>130000</v>
      </c>
      <c r="P293" s="15">
        <v>130000</v>
      </c>
      <c r="Q293" s="15">
        <v>130000</v>
      </c>
      <c r="R293" s="15">
        <f t="shared" si="92"/>
        <v>1560000</v>
      </c>
    </row>
    <row r="294" spans="1:18" s="17" customFormat="1" x14ac:dyDescent="0.25">
      <c r="A294" s="13">
        <v>1375</v>
      </c>
      <c r="B294" s="14" t="s">
        <v>675</v>
      </c>
      <c r="C294" s="28">
        <v>41511081375</v>
      </c>
      <c r="D294" s="13">
        <v>1375</v>
      </c>
      <c r="E294" s="14" t="s">
        <v>266</v>
      </c>
      <c r="F294" s="15">
        <v>250000</v>
      </c>
      <c r="G294" s="15">
        <v>250000</v>
      </c>
      <c r="H294" s="15">
        <v>250000</v>
      </c>
      <c r="I294" s="15">
        <v>250000</v>
      </c>
      <c r="J294" s="15">
        <v>250000</v>
      </c>
      <c r="K294" s="15">
        <v>250000</v>
      </c>
      <c r="L294" s="15">
        <v>250000</v>
      </c>
      <c r="M294" s="15">
        <v>250000</v>
      </c>
      <c r="N294" s="15">
        <v>250000</v>
      </c>
      <c r="O294" s="15">
        <v>250000</v>
      </c>
      <c r="P294" s="15">
        <v>250000</v>
      </c>
      <c r="Q294" s="15">
        <v>250000</v>
      </c>
      <c r="R294" s="15">
        <f t="shared" si="92"/>
        <v>3000000</v>
      </c>
    </row>
    <row r="295" spans="1:18" s="17" customFormat="1" x14ac:dyDescent="0.25">
      <c r="A295" s="13">
        <v>1376</v>
      </c>
      <c r="B295" s="14" t="s">
        <v>676</v>
      </c>
      <c r="C295" s="28">
        <v>41511081376</v>
      </c>
      <c r="D295" s="13">
        <v>1376</v>
      </c>
      <c r="E295" s="14" t="s">
        <v>267</v>
      </c>
      <c r="F295" s="15">
        <v>0</v>
      </c>
      <c r="G295" s="15">
        <v>0</v>
      </c>
      <c r="H295" s="15">
        <v>0</v>
      </c>
      <c r="I295" s="15">
        <v>0</v>
      </c>
      <c r="J295" s="15">
        <v>0</v>
      </c>
      <c r="K295" s="15">
        <v>0</v>
      </c>
      <c r="L295" s="15">
        <v>0</v>
      </c>
      <c r="M295" s="15">
        <v>0</v>
      </c>
      <c r="N295" s="15">
        <v>0</v>
      </c>
      <c r="O295" s="15">
        <v>0</v>
      </c>
      <c r="P295" s="15">
        <v>0</v>
      </c>
      <c r="Q295" s="15">
        <v>0</v>
      </c>
      <c r="R295" s="15">
        <f t="shared" si="92"/>
        <v>0</v>
      </c>
    </row>
    <row r="296" spans="1:18" s="17" customFormat="1" x14ac:dyDescent="0.25">
      <c r="A296" s="13">
        <v>1377</v>
      </c>
      <c r="B296" s="14" t="s">
        <v>677</v>
      </c>
      <c r="C296" s="28">
        <v>41511081377</v>
      </c>
      <c r="D296" s="13">
        <v>1377</v>
      </c>
      <c r="E296" s="14" t="s">
        <v>268</v>
      </c>
      <c r="F296" s="15">
        <v>586010</v>
      </c>
      <c r="G296" s="15">
        <v>222016</v>
      </c>
      <c r="H296" s="15">
        <v>151480</v>
      </c>
      <c r="I296" s="15">
        <v>199401</v>
      </c>
      <c r="J296" s="15">
        <v>296763</v>
      </c>
      <c r="K296" s="15">
        <v>206280</v>
      </c>
      <c r="L296" s="15">
        <v>20000</v>
      </c>
      <c r="M296" s="15">
        <v>20000</v>
      </c>
      <c r="N296" s="15">
        <v>572288</v>
      </c>
      <c r="O296" s="15">
        <v>179000</v>
      </c>
      <c r="P296" s="15">
        <v>225880</v>
      </c>
      <c r="Q296" s="15">
        <v>372010</v>
      </c>
      <c r="R296" s="15">
        <f t="shared" si="92"/>
        <v>3051128</v>
      </c>
    </row>
    <row r="297" spans="1:18" s="17" customFormat="1" x14ac:dyDescent="0.25">
      <c r="A297" s="13">
        <v>1378</v>
      </c>
      <c r="B297" s="14" t="s">
        <v>678</v>
      </c>
      <c r="C297" s="28">
        <v>41511081378</v>
      </c>
      <c r="D297" s="13">
        <v>1378</v>
      </c>
      <c r="E297" s="14" t="s">
        <v>269</v>
      </c>
      <c r="F297" s="15">
        <v>14600</v>
      </c>
      <c r="G297" s="15">
        <v>18000</v>
      </c>
      <c r="H297" s="15" t="s">
        <v>791</v>
      </c>
      <c r="I297" s="15">
        <v>10000</v>
      </c>
      <c r="J297" s="15">
        <v>15000</v>
      </c>
      <c r="K297" s="15">
        <v>8000</v>
      </c>
      <c r="L297" s="15">
        <v>2000</v>
      </c>
      <c r="M297" s="15">
        <v>2000</v>
      </c>
      <c r="N297" s="15">
        <v>2000</v>
      </c>
      <c r="O297" s="15">
        <v>2000</v>
      </c>
      <c r="P297" s="15">
        <v>2000</v>
      </c>
      <c r="Q297" s="15">
        <v>2000</v>
      </c>
      <c r="R297" s="15">
        <f t="shared" si="92"/>
        <v>77600</v>
      </c>
    </row>
    <row r="298" spans="1:18" s="17" customFormat="1" x14ac:dyDescent="0.25">
      <c r="A298" s="13">
        <v>1381</v>
      </c>
      <c r="B298" s="14" t="s">
        <v>679</v>
      </c>
      <c r="C298" s="28">
        <v>41511081381</v>
      </c>
      <c r="D298" s="13">
        <v>1381</v>
      </c>
      <c r="E298" s="14" t="s">
        <v>270</v>
      </c>
      <c r="F298" s="15">
        <v>206623</v>
      </c>
      <c r="G298" s="15">
        <v>206623</v>
      </c>
      <c r="H298" s="15">
        <v>206623</v>
      </c>
      <c r="I298" s="15">
        <v>206623</v>
      </c>
      <c r="J298" s="15">
        <v>206623</v>
      </c>
      <c r="K298" s="15">
        <v>206623</v>
      </c>
      <c r="L298" s="15">
        <v>206623</v>
      </c>
      <c r="M298" s="15">
        <v>206623</v>
      </c>
      <c r="N298" s="15">
        <v>206623</v>
      </c>
      <c r="O298" s="15">
        <v>206623</v>
      </c>
      <c r="P298" s="15">
        <v>206623</v>
      </c>
      <c r="Q298" s="15">
        <v>206623</v>
      </c>
      <c r="R298" s="15">
        <f t="shared" si="92"/>
        <v>2479476</v>
      </c>
    </row>
    <row r="299" spans="1:18" s="17" customFormat="1" x14ac:dyDescent="0.25">
      <c r="A299" s="13">
        <v>1388</v>
      </c>
      <c r="B299" s="14" t="s">
        <v>680</v>
      </c>
      <c r="C299" s="28">
        <v>41511081388</v>
      </c>
      <c r="D299" s="13">
        <v>1388</v>
      </c>
      <c r="E299" s="14" t="s">
        <v>271</v>
      </c>
      <c r="F299" s="15">
        <v>0</v>
      </c>
      <c r="G299" s="15">
        <v>0</v>
      </c>
      <c r="H299" s="15">
        <v>0</v>
      </c>
      <c r="I299" s="15">
        <v>0</v>
      </c>
      <c r="J299" s="15">
        <v>0</v>
      </c>
      <c r="K299" s="15">
        <v>0</v>
      </c>
      <c r="L299" s="15">
        <v>0</v>
      </c>
      <c r="M299" s="15">
        <v>0</v>
      </c>
      <c r="N299" s="15">
        <v>0</v>
      </c>
      <c r="O299" s="15">
        <v>0</v>
      </c>
      <c r="P299" s="15">
        <v>0</v>
      </c>
      <c r="Q299" s="15">
        <v>0</v>
      </c>
      <c r="R299" s="15">
        <f t="shared" si="92"/>
        <v>0</v>
      </c>
    </row>
    <row r="300" spans="1:18" s="17" customFormat="1" x14ac:dyDescent="0.25">
      <c r="A300" s="13">
        <v>1392</v>
      </c>
      <c r="B300" s="14" t="s">
        <v>681</v>
      </c>
      <c r="C300" s="28">
        <v>41511081392</v>
      </c>
      <c r="D300" s="13">
        <v>1392</v>
      </c>
      <c r="E300" s="14" t="s">
        <v>272</v>
      </c>
      <c r="F300" s="15">
        <v>0</v>
      </c>
      <c r="G300" s="15">
        <v>0</v>
      </c>
      <c r="H300" s="15">
        <v>0</v>
      </c>
      <c r="I300" s="15">
        <v>0</v>
      </c>
      <c r="J300" s="15">
        <v>0</v>
      </c>
      <c r="K300" s="15">
        <v>0</v>
      </c>
      <c r="L300" s="15">
        <v>0</v>
      </c>
      <c r="M300" s="15">
        <v>0</v>
      </c>
      <c r="N300" s="15">
        <v>0</v>
      </c>
      <c r="O300" s="15">
        <v>0</v>
      </c>
      <c r="P300" s="15">
        <v>0</v>
      </c>
      <c r="Q300" s="15">
        <v>0</v>
      </c>
      <c r="R300" s="15">
        <f t="shared" si="92"/>
        <v>0</v>
      </c>
    </row>
    <row r="301" spans="1:18" s="17" customFormat="1" x14ac:dyDescent="0.25">
      <c r="A301" s="13">
        <v>1394</v>
      </c>
      <c r="B301" s="14" t="s">
        <v>682</v>
      </c>
      <c r="C301" s="28">
        <v>41511081394</v>
      </c>
      <c r="D301" s="13">
        <v>1394</v>
      </c>
      <c r="E301" s="14" t="s">
        <v>273</v>
      </c>
      <c r="F301" s="15">
        <v>0</v>
      </c>
      <c r="G301" s="15">
        <v>0</v>
      </c>
      <c r="H301" s="15">
        <v>0</v>
      </c>
      <c r="I301" s="15">
        <v>0</v>
      </c>
      <c r="J301" s="15">
        <v>0</v>
      </c>
      <c r="K301" s="15">
        <v>0</v>
      </c>
      <c r="L301" s="15">
        <v>0</v>
      </c>
      <c r="M301" s="15">
        <v>0</v>
      </c>
      <c r="N301" s="15">
        <v>0</v>
      </c>
      <c r="O301" s="15">
        <v>0</v>
      </c>
      <c r="P301" s="15">
        <v>0</v>
      </c>
      <c r="Q301" s="15">
        <v>0</v>
      </c>
      <c r="R301" s="15">
        <f t="shared" si="92"/>
        <v>0</v>
      </c>
    </row>
    <row r="302" spans="1:18" s="17" customFormat="1" x14ac:dyDescent="0.25">
      <c r="A302" s="13">
        <v>1395</v>
      </c>
      <c r="B302" s="14" t="s">
        <v>683</v>
      </c>
      <c r="C302" s="28">
        <v>41511081395</v>
      </c>
      <c r="D302" s="13">
        <v>1395</v>
      </c>
      <c r="E302" s="14" t="s">
        <v>274</v>
      </c>
      <c r="F302" s="15">
        <v>0</v>
      </c>
      <c r="G302" s="15">
        <v>0</v>
      </c>
      <c r="H302" s="15">
        <v>0</v>
      </c>
      <c r="I302" s="15">
        <v>0</v>
      </c>
      <c r="J302" s="15">
        <v>0</v>
      </c>
      <c r="K302" s="15">
        <v>0</v>
      </c>
      <c r="L302" s="15">
        <v>0</v>
      </c>
      <c r="M302" s="15">
        <v>0</v>
      </c>
      <c r="N302" s="15">
        <v>0</v>
      </c>
      <c r="O302" s="15">
        <v>0</v>
      </c>
      <c r="P302" s="15">
        <v>0</v>
      </c>
      <c r="Q302" s="15">
        <v>0</v>
      </c>
      <c r="R302" s="15">
        <f t="shared" si="92"/>
        <v>0</v>
      </c>
    </row>
    <row r="303" spans="1:18" s="17" customFormat="1" x14ac:dyDescent="0.25">
      <c r="A303" s="13">
        <v>1397</v>
      </c>
      <c r="B303" s="14" t="s">
        <v>684</v>
      </c>
      <c r="C303" s="28">
        <v>41511081397</v>
      </c>
      <c r="D303" s="13">
        <v>1397</v>
      </c>
      <c r="E303" s="14" t="s">
        <v>275</v>
      </c>
      <c r="F303" s="15">
        <v>0</v>
      </c>
      <c r="G303" s="15">
        <v>0</v>
      </c>
      <c r="H303" s="15">
        <v>0</v>
      </c>
      <c r="I303" s="15">
        <v>0</v>
      </c>
      <c r="J303" s="15">
        <v>0</v>
      </c>
      <c r="K303" s="15">
        <v>0</v>
      </c>
      <c r="L303" s="15">
        <v>0</v>
      </c>
      <c r="M303" s="15">
        <v>0</v>
      </c>
      <c r="N303" s="15">
        <v>0</v>
      </c>
      <c r="O303" s="15">
        <v>0</v>
      </c>
      <c r="P303" s="15">
        <v>0</v>
      </c>
      <c r="Q303" s="15">
        <v>0</v>
      </c>
      <c r="R303" s="15">
        <f t="shared" si="92"/>
        <v>0</v>
      </c>
    </row>
    <row r="304" spans="1:18" s="17" customFormat="1" x14ac:dyDescent="0.25">
      <c r="A304" s="13">
        <v>1399</v>
      </c>
      <c r="B304" s="14" t="s">
        <v>685</v>
      </c>
      <c r="C304" s="28">
        <v>41511081399</v>
      </c>
      <c r="D304" s="13">
        <v>1399</v>
      </c>
      <c r="E304" s="14" t="s">
        <v>276</v>
      </c>
      <c r="F304" s="15">
        <v>0</v>
      </c>
      <c r="G304" s="15">
        <v>0</v>
      </c>
      <c r="H304" s="15">
        <v>0</v>
      </c>
      <c r="I304" s="15">
        <v>0</v>
      </c>
      <c r="J304" s="15">
        <v>0</v>
      </c>
      <c r="K304" s="15">
        <v>0</v>
      </c>
      <c r="L304" s="15">
        <v>0</v>
      </c>
      <c r="M304" s="15">
        <v>0</v>
      </c>
      <c r="N304" s="15">
        <v>0</v>
      </c>
      <c r="O304" s="15">
        <v>0</v>
      </c>
      <c r="P304" s="15">
        <v>0</v>
      </c>
      <c r="Q304" s="15">
        <v>0</v>
      </c>
      <c r="R304" s="15">
        <f t="shared" si="92"/>
        <v>0</v>
      </c>
    </row>
    <row r="305" spans="1:18" s="17" customFormat="1" x14ac:dyDescent="0.25">
      <c r="A305" s="13">
        <v>1401</v>
      </c>
      <c r="B305" s="14" t="s">
        <v>277</v>
      </c>
      <c r="C305" s="28">
        <v>41511081401</v>
      </c>
      <c r="D305" s="13">
        <v>1401</v>
      </c>
      <c r="E305" s="14" t="s">
        <v>278</v>
      </c>
      <c r="F305" s="15">
        <v>0</v>
      </c>
      <c r="G305" s="15">
        <v>0</v>
      </c>
      <c r="H305" s="15">
        <v>0</v>
      </c>
      <c r="I305" s="15">
        <v>0</v>
      </c>
      <c r="J305" s="15">
        <v>0</v>
      </c>
      <c r="K305" s="15">
        <v>0</v>
      </c>
      <c r="L305" s="15">
        <v>0</v>
      </c>
      <c r="M305" s="15">
        <v>0</v>
      </c>
      <c r="N305" s="15">
        <v>0</v>
      </c>
      <c r="O305" s="15">
        <v>0</v>
      </c>
      <c r="P305" s="15">
        <v>0</v>
      </c>
      <c r="Q305" s="15">
        <v>0</v>
      </c>
      <c r="R305" s="15">
        <f t="shared" si="92"/>
        <v>0</v>
      </c>
    </row>
    <row r="306" spans="1:18" s="17" customFormat="1" x14ac:dyDescent="0.25">
      <c r="A306" s="13">
        <v>1402</v>
      </c>
      <c r="B306" s="14" t="s">
        <v>686</v>
      </c>
      <c r="C306" s="28">
        <v>41511081402</v>
      </c>
      <c r="D306" s="13">
        <v>1402</v>
      </c>
      <c r="E306" s="14" t="s">
        <v>279</v>
      </c>
      <c r="F306" s="15">
        <v>0</v>
      </c>
      <c r="G306" s="15">
        <v>0</v>
      </c>
      <c r="H306" s="15">
        <v>0</v>
      </c>
      <c r="I306" s="15">
        <v>0</v>
      </c>
      <c r="J306" s="15">
        <v>0</v>
      </c>
      <c r="K306" s="15">
        <v>0</v>
      </c>
      <c r="L306" s="15">
        <v>0</v>
      </c>
      <c r="M306" s="15">
        <v>0</v>
      </c>
      <c r="N306" s="15">
        <v>0</v>
      </c>
      <c r="O306" s="15">
        <v>0</v>
      </c>
      <c r="P306" s="15">
        <v>0</v>
      </c>
      <c r="Q306" s="15">
        <v>0</v>
      </c>
      <c r="R306" s="15">
        <f t="shared" si="92"/>
        <v>0</v>
      </c>
    </row>
    <row r="307" spans="1:18" s="17" customFormat="1" x14ac:dyDescent="0.25">
      <c r="A307" s="13">
        <v>1404</v>
      </c>
      <c r="B307" s="14" t="s">
        <v>687</v>
      </c>
      <c r="C307" s="28">
        <v>41511081404</v>
      </c>
      <c r="D307" s="13">
        <v>1404</v>
      </c>
      <c r="E307" s="14" t="s">
        <v>280</v>
      </c>
      <c r="F307" s="15">
        <v>15096.5</v>
      </c>
      <c r="G307" s="15">
        <v>15106</v>
      </c>
      <c r="H307" s="15">
        <v>17504.620000000003</v>
      </c>
      <c r="I307" s="15">
        <v>16603.495000000003</v>
      </c>
      <c r="J307" s="15">
        <v>18942.195</v>
      </c>
      <c r="K307" s="15">
        <v>17957.38</v>
      </c>
      <c r="L307" s="15">
        <v>16415.7</v>
      </c>
      <c r="M307" s="15">
        <v>16289.16</v>
      </c>
      <c r="N307" s="15">
        <v>13978.66</v>
      </c>
      <c r="O307" s="15">
        <v>15854.130966666664</v>
      </c>
      <c r="P307" s="15">
        <v>15899.646666666667</v>
      </c>
      <c r="Q307" s="15">
        <v>15817.75</v>
      </c>
      <c r="R307" s="15">
        <f t="shared" si="92"/>
        <v>195465.23763333331</v>
      </c>
    </row>
    <row r="308" spans="1:18" s="17" customFormat="1" x14ac:dyDescent="0.25">
      <c r="A308" s="13">
        <v>1405</v>
      </c>
      <c r="B308" s="14" t="s">
        <v>688</v>
      </c>
      <c r="C308" s="28">
        <v>41511081405</v>
      </c>
      <c r="D308" s="13">
        <v>1405</v>
      </c>
      <c r="E308" s="14" t="s">
        <v>255</v>
      </c>
      <c r="F308" s="15">
        <v>0</v>
      </c>
      <c r="G308" s="15">
        <v>0</v>
      </c>
      <c r="H308" s="15">
        <v>0</v>
      </c>
      <c r="I308" s="15">
        <v>0</v>
      </c>
      <c r="J308" s="15">
        <v>0</v>
      </c>
      <c r="K308" s="15">
        <v>0</v>
      </c>
      <c r="L308" s="15">
        <v>0</v>
      </c>
      <c r="M308" s="15">
        <v>0</v>
      </c>
      <c r="N308" s="15">
        <v>0</v>
      </c>
      <c r="O308" s="15">
        <v>0</v>
      </c>
      <c r="P308" s="15">
        <v>0</v>
      </c>
      <c r="Q308" s="15">
        <v>0</v>
      </c>
      <c r="R308" s="15">
        <f t="shared" si="92"/>
        <v>0</v>
      </c>
    </row>
    <row r="309" spans="1:18" s="17" customFormat="1" x14ac:dyDescent="0.25">
      <c r="A309" s="13">
        <v>1408</v>
      </c>
      <c r="B309" s="14" t="s">
        <v>689</v>
      </c>
      <c r="C309" s="28">
        <v>41511081408</v>
      </c>
      <c r="D309" s="13">
        <v>1408</v>
      </c>
      <c r="E309" s="14" t="s">
        <v>281</v>
      </c>
      <c r="F309" s="15">
        <v>0</v>
      </c>
      <c r="G309" s="15">
        <v>0</v>
      </c>
      <c r="H309" s="15">
        <v>0</v>
      </c>
      <c r="I309" s="15">
        <v>0</v>
      </c>
      <c r="J309" s="15">
        <v>0</v>
      </c>
      <c r="K309" s="15">
        <v>0</v>
      </c>
      <c r="L309" s="15">
        <v>0</v>
      </c>
      <c r="M309" s="15">
        <v>0</v>
      </c>
      <c r="N309" s="15">
        <v>0</v>
      </c>
      <c r="O309" s="15">
        <v>0</v>
      </c>
      <c r="P309" s="15">
        <v>0</v>
      </c>
      <c r="Q309" s="15">
        <v>0</v>
      </c>
      <c r="R309" s="15">
        <f t="shared" si="92"/>
        <v>0</v>
      </c>
    </row>
    <row r="310" spans="1:18" s="17" customFormat="1" x14ac:dyDescent="0.25">
      <c r="A310" s="13">
        <v>1410</v>
      </c>
      <c r="B310" s="14" t="s">
        <v>690</v>
      </c>
      <c r="C310" s="28">
        <v>41511081410</v>
      </c>
      <c r="D310" s="13">
        <v>1410</v>
      </c>
      <c r="E310" s="14" t="s">
        <v>282</v>
      </c>
      <c r="F310" s="15">
        <v>17008.04175</v>
      </c>
      <c r="G310" s="15">
        <v>32145.723750000005</v>
      </c>
      <c r="H310" s="15">
        <v>26923.069250000004</v>
      </c>
      <c r="I310" s="15">
        <v>33864.593000000001</v>
      </c>
      <c r="J310" s="15">
        <v>32466.983499999998</v>
      </c>
      <c r="K310" s="15">
        <v>26947.584999999999</v>
      </c>
      <c r="L310" s="15">
        <v>23964.049200000001</v>
      </c>
      <c r="M310" s="15">
        <v>25728.368400000003</v>
      </c>
      <c r="N310" s="15">
        <v>39764.270700000008</v>
      </c>
      <c r="O310" s="15">
        <v>32970.884100000003</v>
      </c>
      <c r="P310" s="15">
        <v>30873.767400000001</v>
      </c>
      <c r="Q310" s="15">
        <v>34404.083700000003</v>
      </c>
      <c r="R310" s="15">
        <f t="shared" si="92"/>
        <v>357061.41975000006</v>
      </c>
    </row>
    <row r="311" spans="1:18" s="17" customFormat="1" x14ac:dyDescent="0.25">
      <c r="A311" s="13">
        <v>1411</v>
      </c>
      <c r="B311" s="14" t="s">
        <v>691</v>
      </c>
      <c r="C311" s="28">
        <v>41511081411</v>
      </c>
      <c r="D311" s="13">
        <v>1411</v>
      </c>
      <c r="E311" s="14" t="s">
        <v>283</v>
      </c>
      <c r="F311" s="15">
        <v>1114.5269577686495</v>
      </c>
      <c r="G311" s="15">
        <v>3060.3790773618107</v>
      </c>
      <c r="H311" s="15">
        <v>2169.5369006278484</v>
      </c>
      <c r="I311" s="15">
        <v>579.78479830159165</v>
      </c>
      <c r="J311" s="15">
        <v>1945.0828520535151</v>
      </c>
      <c r="K311" s="15">
        <v>2991.8940224506973</v>
      </c>
      <c r="L311" s="15">
        <v>2300.7172600201075</v>
      </c>
      <c r="M311" s="15">
        <v>6473.6393946535864</v>
      </c>
      <c r="N311" s="15">
        <v>2698.1552856016719</v>
      </c>
      <c r="O311" s="15">
        <v>2143.9283891106866</v>
      </c>
      <c r="P311" s="15">
        <v>4403.398738287935</v>
      </c>
      <c r="Q311" s="15">
        <v>2758.8363237619028</v>
      </c>
      <c r="R311" s="15">
        <f t="shared" si="92"/>
        <v>32639.88</v>
      </c>
    </row>
    <row r="312" spans="1:18" s="17" customFormat="1" x14ac:dyDescent="0.25">
      <c r="A312" s="13">
        <v>1359</v>
      </c>
      <c r="B312" s="14" t="s">
        <v>692</v>
      </c>
      <c r="C312" s="28">
        <v>41511081359</v>
      </c>
      <c r="D312" s="13">
        <v>1359</v>
      </c>
      <c r="E312" s="14" t="s">
        <v>284</v>
      </c>
      <c r="F312" s="15">
        <v>3296</v>
      </c>
      <c r="G312" s="15">
        <v>2540</v>
      </c>
      <c r="H312" s="15">
        <v>3296</v>
      </c>
      <c r="I312" s="15">
        <v>3296</v>
      </c>
      <c r="J312" s="15">
        <v>3296</v>
      </c>
      <c r="K312" s="15">
        <v>2540</v>
      </c>
      <c r="L312" s="15">
        <v>3296</v>
      </c>
      <c r="M312" s="15">
        <v>2540</v>
      </c>
      <c r="N312" s="15">
        <v>250</v>
      </c>
      <c r="O312" s="15">
        <v>2540</v>
      </c>
      <c r="P312" s="15">
        <v>3296</v>
      </c>
      <c r="Q312" s="15">
        <v>2540</v>
      </c>
      <c r="R312" s="15">
        <f t="shared" si="92"/>
        <v>32726</v>
      </c>
    </row>
    <row r="313" spans="1:18" s="17" customFormat="1" x14ac:dyDescent="0.25">
      <c r="A313" s="13">
        <v>1416</v>
      </c>
      <c r="B313" s="14" t="s">
        <v>693</v>
      </c>
      <c r="C313" s="28">
        <v>41511081416</v>
      </c>
      <c r="D313" s="13">
        <v>1416</v>
      </c>
      <c r="E313" s="14" t="s">
        <v>285</v>
      </c>
      <c r="F313" s="15">
        <v>520000</v>
      </c>
      <c r="G313" s="15">
        <v>440000</v>
      </c>
      <c r="H313" s="15">
        <v>420000</v>
      </c>
      <c r="I313" s="15">
        <v>445000</v>
      </c>
      <c r="J313" s="15">
        <v>410000</v>
      </c>
      <c r="K313" s="15">
        <v>460000</v>
      </c>
      <c r="L313" s="15">
        <v>475000</v>
      </c>
      <c r="M313" s="15">
        <v>425000</v>
      </c>
      <c r="N313" s="15">
        <v>470000</v>
      </c>
      <c r="O313" s="15">
        <v>520000</v>
      </c>
      <c r="P313" s="15">
        <v>421000</v>
      </c>
      <c r="Q313" s="15">
        <v>500000</v>
      </c>
      <c r="R313" s="15">
        <f t="shared" si="92"/>
        <v>5506000</v>
      </c>
    </row>
    <row r="314" spans="1:18" s="17" customFormat="1" x14ac:dyDescent="0.25">
      <c r="A314" s="13">
        <v>1414</v>
      </c>
      <c r="B314" s="14" t="s">
        <v>694</v>
      </c>
      <c r="C314" s="28">
        <v>41511081414</v>
      </c>
      <c r="D314" s="13">
        <v>1414</v>
      </c>
      <c r="E314" s="14" t="s">
        <v>286</v>
      </c>
      <c r="F314" s="15">
        <v>0</v>
      </c>
      <c r="G314" s="15">
        <v>0</v>
      </c>
      <c r="H314" s="15">
        <v>0</v>
      </c>
      <c r="I314" s="15">
        <v>0</v>
      </c>
      <c r="J314" s="15">
        <v>0</v>
      </c>
      <c r="K314" s="15">
        <v>0</v>
      </c>
      <c r="L314" s="15">
        <v>0</v>
      </c>
      <c r="M314" s="15">
        <v>0</v>
      </c>
      <c r="N314" s="15">
        <v>0</v>
      </c>
      <c r="O314" s="15">
        <v>0</v>
      </c>
      <c r="P314" s="15">
        <v>0</v>
      </c>
      <c r="Q314" s="15">
        <v>0</v>
      </c>
      <c r="R314" s="15"/>
    </row>
    <row r="315" spans="1:18" s="17" customFormat="1" x14ac:dyDescent="0.25">
      <c r="A315" s="13">
        <v>1419</v>
      </c>
      <c r="B315" s="14" t="s">
        <v>695</v>
      </c>
      <c r="C315" s="28">
        <v>41511081419</v>
      </c>
      <c r="D315" s="13">
        <v>1419</v>
      </c>
      <c r="E315" s="14" t="s">
        <v>287</v>
      </c>
      <c r="F315" s="15">
        <v>3068</v>
      </c>
      <c r="G315" s="15">
        <v>3540</v>
      </c>
      <c r="H315" s="15">
        <v>3776</v>
      </c>
      <c r="I315" s="15">
        <v>3776</v>
      </c>
      <c r="J315" s="15">
        <v>3540</v>
      </c>
      <c r="K315" s="15">
        <v>3304</v>
      </c>
      <c r="L315" s="15">
        <v>3304</v>
      </c>
      <c r="M315" s="15">
        <v>3304</v>
      </c>
      <c r="N315" s="15">
        <v>3540</v>
      </c>
      <c r="O315" s="15">
        <v>3776</v>
      </c>
      <c r="P315" s="15">
        <v>3776</v>
      </c>
      <c r="Q315" s="15">
        <v>3776</v>
      </c>
      <c r="R315" s="15">
        <f t="shared" ref="R315:R320" si="93">SUM(F315:Q315)</f>
        <v>42480</v>
      </c>
    </row>
    <row r="316" spans="1:18" s="17" customFormat="1" x14ac:dyDescent="0.25">
      <c r="A316" s="13">
        <v>1420</v>
      </c>
      <c r="B316" s="14" t="s">
        <v>696</v>
      </c>
      <c r="C316" s="28">
        <v>41511081420</v>
      </c>
      <c r="D316" s="13">
        <v>1420</v>
      </c>
      <c r="E316" s="14" t="s">
        <v>288</v>
      </c>
      <c r="F316" s="15">
        <v>31770</v>
      </c>
      <c r="G316" s="15">
        <v>28240</v>
      </c>
      <c r="H316" s="15">
        <v>31064</v>
      </c>
      <c r="I316" s="15">
        <v>40595</v>
      </c>
      <c r="J316" s="15">
        <v>42360</v>
      </c>
      <c r="K316" s="15">
        <v>45890</v>
      </c>
      <c r="L316" s="15">
        <v>45890</v>
      </c>
      <c r="M316" s="15">
        <v>42360</v>
      </c>
      <c r="N316" s="15">
        <v>37065</v>
      </c>
      <c r="O316" s="15">
        <v>42360</v>
      </c>
      <c r="P316" s="15">
        <v>21180</v>
      </c>
      <c r="Q316" s="15">
        <v>21180</v>
      </c>
      <c r="R316" s="15">
        <f t="shared" si="93"/>
        <v>429954</v>
      </c>
    </row>
    <row r="317" spans="1:18" s="17" customFormat="1" x14ac:dyDescent="0.25">
      <c r="A317" s="13">
        <v>1422</v>
      </c>
      <c r="B317" s="14" t="s">
        <v>697</v>
      </c>
      <c r="C317" s="28">
        <v>41511081422</v>
      </c>
      <c r="D317" s="13">
        <v>1422</v>
      </c>
      <c r="E317" s="14" t="s">
        <v>289</v>
      </c>
      <c r="F317" s="15">
        <v>3003.7</v>
      </c>
      <c r="G317" s="15">
        <v>10755.85</v>
      </c>
      <c r="H317" s="15">
        <v>8801.4500000000007</v>
      </c>
      <c r="I317" s="15">
        <v>6214.6</v>
      </c>
      <c r="J317" s="15">
        <v>8397.9</v>
      </c>
      <c r="K317" s="15">
        <v>5672.8</v>
      </c>
      <c r="L317" s="15">
        <v>5683.125</v>
      </c>
      <c r="M317" s="15">
        <v>3719.625</v>
      </c>
      <c r="N317" s="15">
        <v>7402.5</v>
      </c>
      <c r="O317" s="15">
        <v>8586.5500000000011</v>
      </c>
      <c r="P317" s="15">
        <v>9607.85</v>
      </c>
      <c r="Q317" s="15">
        <v>16819.95</v>
      </c>
      <c r="R317" s="15">
        <f t="shared" si="93"/>
        <v>94665.900000000009</v>
      </c>
    </row>
    <row r="318" spans="1:18" s="17" customFormat="1" x14ac:dyDescent="0.25">
      <c r="A318" s="13">
        <v>1423</v>
      </c>
      <c r="B318" s="14" t="s">
        <v>698</v>
      </c>
      <c r="C318" s="28">
        <v>41511081423</v>
      </c>
      <c r="D318" s="13">
        <v>1423</v>
      </c>
      <c r="E318" s="14" t="s">
        <v>290</v>
      </c>
      <c r="F318" s="15">
        <v>0</v>
      </c>
      <c r="G318" s="15">
        <v>0</v>
      </c>
      <c r="H318" s="15">
        <v>0</v>
      </c>
      <c r="I318" s="15">
        <v>0</v>
      </c>
      <c r="J318" s="15">
        <v>0</v>
      </c>
      <c r="K318" s="15">
        <v>0</v>
      </c>
      <c r="L318" s="15">
        <v>0</v>
      </c>
      <c r="M318" s="15">
        <v>0</v>
      </c>
      <c r="N318" s="15">
        <v>0</v>
      </c>
      <c r="O318" s="15">
        <v>0</v>
      </c>
      <c r="P318" s="15">
        <v>0</v>
      </c>
      <c r="Q318" s="15">
        <v>0</v>
      </c>
      <c r="R318" s="15">
        <f t="shared" si="93"/>
        <v>0</v>
      </c>
    </row>
    <row r="319" spans="1:18" s="17" customFormat="1" x14ac:dyDescent="0.25">
      <c r="A319" s="13">
        <v>978</v>
      </c>
      <c r="B319" s="14" t="s">
        <v>699</v>
      </c>
      <c r="C319" s="28">
        <v>41511080978</v>
      </c>
      <c r="D319" s="13">
        <v>978</v>
      </c>
      <c r="E319" s="14" t="s">
        <v>291</v>
      </c>
      <c r="F319" s="15">
        <v>0</v>
      </c>
      <c r="G319" s="15">
        <v>0</v>
      </c>
      <c r="H319" s="15">
        <v>0</v>
      </c>
      <c r="I319" s="15">
        <v>0</v>
      </c>
      <c r="J319" s="15">
        <v>0</v>
      </c>
      <c r="K319" s="15">
        <v>0</v>
      </c>
      <c r="L319" s="15">
        <v>0</v>
      </c>
      <c r="M319" s="15">
        <v>0</v>
      </c>
      <c r="N319" s="15">
        <v>0</v>
      </c>
      <c r="O319" s="15">
        <v>0</v>
      </c>
      <c r="P319" s="15">
        <v>0</v>
      </c>
      <c r="Q319" s="15">
        <v>0</v>
      </c>
      <c r="R319" s="15">
        <f t="shared" si="93"/>
        <v>0</v>
      </c>
    </row>
    <row r="320" spans="1:18" s="17" customFormat="1" x14ac:dyDescent="0.25">
      <c r="A320" s="13">
        <v>1350</v>
      </c>
      <c r="B320" s="14" t="s">
        <v>292</v>
      </c>
      <c r="C320" s="28">
        <v>41511081350</v>
      </c>
      <c r="D320" s="13">
        <v>1350</v>
      </c>
      <c r="E320" s="14" t="s">
        <v>293</v>
      </c>
      <c r="F320" s="15">
        <v>650000</v>
      </c>
      <c r="G320" s="15">
        <v>650000</v>
      </c>
      <c r="H320" s="15">
        <v>650000</v>
      </c>
      <c r="I320" s="15">
        <v>650000</v>
      </c>
      <c r="J320" s="15">
        <v>650000</v>
      </c>
      <c r="K320" s="15">
        <v>650000</v>
      </c>
      <c r="L320" s="15">
        <v>650000</v>
      </c>
      <c r="M320" s="15">
        <v>650000</v>
      </c>
      <c r="N320" s="15">
        <v>650000</v>
      </c>
      <c r="O320" s="15">
        <v>650000</v>
      </c>
      <c r="P320" s="15">
        <v>650000</v>
      </c>
      <c r="Q320" s="15">
        <v>650000</v>
      </c>
      <c r="R320" s="15">
        <f t="shared" si="93"/>
        <v>7800000</v>
      </c>
    </row>
    <row r="321" spans="1:18" s="17" customFormat="1" x14ac:dyDescent="0.25">
      <c r="A321" s="16"/>
      <c r="B321" s="9"/>
      <c r="C321" s="48"/>
      <c r="D321" s="16"/>
      <c r="E321" s="11" t="s">
        <v>294</v>
      </c>
      <c r="F321" s="12">
        <f t="shared" ref="F321:R322" si="94">+F322</f>
        <v>0</v>
      </c>
      <c r="G321" s="12">
        <f t="shared" si="94"/>
        <v>0</v>
      </c>
      <c r="H321" s="12">
        <f t="shared" si="94"/>
        <v>0</v>
      </c>
      <c r="I321" s="12">
        <f t="shared" si="94"/>
        <v>0</v>
      </c>
      <c r="J321" s="12">
        <f t="shared" si="94"/>
        <v>0</v>
      </c>
      <c r="K321" s="12">
        <f t="shared" si="94"/>
        <v>0</v>
      </c>
      <c r="L321" s="12">
        <f t="shared" si="94"/>
        <v>0</v>
      </c>
      <c r="M321" s="12">
        <f t="shared" si="94"/>
        <v>0</v>
      </c>
      <c r="N321" s="12">
        <f t="shared" si="94"/>
        <v>0</v>
      </c>
      <c r="O321" s="12">
        <f t="shared" si="94"/>
        <v>0</v>
      </c>
      <c r="P321" s="12">
        <f t="shared" si="94"/>
        <v>0</v>
      </c>
      <c r="Q321" s="12">
        <f t="shared" si="94"/>
        <v>0</v>
      </c>
      <c r="R321" s="12">
        <f t="shared" si="94"/>
        <v>0</v>
      </c>
    </row>
    <row r="322" spans="1:18" s="17" customFormat="1" x14ac:dyDescent="0.25">
      <c r="A322" s="16"/>
      <c r="B322" s="11"/>
      <c r="C322" s="49"/>
      <c r="D322" s="16"/>
      <c r="E322" s="9" t="s">
        <v>294</v>
      </c>
      <c r="F322" s="10">
        <f t="shared" si="94"/>
        <v>0</v>
      </c>
      <c r="G322" s="10">
        <f t="shared" si="94"/>
        <v>0</v>
      </c>
      <c r="H322" s="10">
        <f t="shared" si="94"/>
        <v>0</v>
      </c>
      <c r="I322" s="10">
        <f t="shared" si="94"/>
        <v>0</v>
      </c>
      <c r="J322" s="10">
        <f t="shared" si="94"/>
        <v>0</v>
      </c>
      <c r="K322" s="10">
        <f t="shared" si="94"/>
        <v>0</v>
      </c>
      <c r="L322" s="10">
        <f t="shared" si="94"/>
        <v>0</v>
      </c>
      <c r="M322" s="10">
        <f t="shared" si="94"/>
        <v>0</v>
      </c>
      <c r="N322" s="10">
        <f t="shared" si="94"/>
        <v>0</v>
      </c>
      <c r="O322" s="10">
        <f t="shared" si="94"/>
        <v>0</v>
      </c>
      <c r="P322" s="10">
        <f t="shared" si="94"/>
        <v>0</v>
      </c>
      <c r="Q322" s="10">
        <f t="shared" si="94"/>
        <v>0</v>
      </c>
      <c r="R322" s="10">
        <f t="shared" si="94"/>
        <v>0</v>
      </c>
    </row>
    <row r="323" spans="1:18" s="17" customFormat="1" x14ac:dyDescent="0.25">
      <c r="A323" s="13">
        <v>2501</v>
      </c>
      <c r="B323" s="14"/>
      <c r="C323" s="28"/>
      <c r="D323" s="13">
        <v>2501</v>
      </c>
      <c r="E323" s="14" t="s">
        <v>294</v>
      </c>
      <c r="F323" s="15">
        <v>0</v>
      </c>
      <c r="G323" s="15">
        <v>0</v>
      </c>
      <c r="H323" s="15">
        <v>0</v>
      </c>
      <c r="I323" s="15">
        <v>0</v>
      </c>
      <c r="J323" s="15">
        <v>0</v>
      </c>
      <c r="K323" s="15">
        <v>0</v>
      </c>
      <c r="L323" s="15">
        <v>0</v>
      </c>
      <c r="M323" s="15">
        <v>0</v>
      </c>
      <c r="N323" s="15">
        <v>0</v>
      </c>
      <c r="O323" s="15">
        <v>0</v>
      </c>
      <c r="P323" s="15">
        <v>0</v>
      </c>
      <c r="Q323" s="15">
        <v>0</v>
      </c>
      <c r="R323" s="15">
        <f>SUM(F323:Q323)</f>
        <v>0</v>
      </c>
    </row>
    <row r="324" spans="1:18" x14ac:dyDescent="0.25">
      <c r="A324" s="23"/>
      <c r="B324" s="7"/>
      <c r="C324" s="47"/>
      <c r="D324" s="23"/>
      <c r="E324" s="7" t="s">
        <v>295</v>
      </c>
      <c r="F324" s="8">
        <f t="shared" ref="F324:R324" si="95">+F325+F414+F417+F431</f>
        <v>23015559.749183461</v>
      </c>
      <c r="G324" s="8">
        <f t="shared" si="95"/>
        <v>24924486.762210079</v>
      </c>
      <c r="H324" s="8">
        <f t="shared" si="95"/>
        <v>20472001.963427246</v>
      </c>
      <c r="I324" s="8">
        <f t="shared" si="95"/>
        <v>16051886.334660854</v>
      </c>
      <c r="J324" s="8">
        <f t="shared" si="95"/>
        <v>17846351.562316887</v>
      </c>
      <c r="K324" s="8">
        <f t="shared" si="95"/>
        <v>22795396.885789707</v>
      </c>
      <c r="L324" s="8">
        <f t="shared" si="95"/>
        <v>18167704.092856582</v>
      </c>
      <c r="M324" s="8">
        <f t="shared" si="95"/>
        <v>21832917.621293515</v>
      </c>
      <c r="N324" s="8">
        <f t="shared" si="95"/>
        <v>16346907.864345426</v>
      </c>
      <c r="O324" s="8">
        <f t="shared" si="95"/>
        <v>12990850.769503638</v>
      </c>
      <c r="P324" s="8">
        <f t="shared" si="95"/>
        <v>16574733.013625396</v>
      </c>
      <c r="Q324" s="8">
        <f t="shared" si="95"/>
        <v>15459960.015178546</v>
      </c>
      <c r="R324" s="8">
        <f t="shared" si="95"/>
        <v>226478756.63439134</v>
      </c>
    </row>
    <row r="325" spans="1:18" s="17" customFormat="1" x14ac:dyDescent="0.25">
      <c r="A325" s="16"/>
      <c r="B325" s="9"/>
      <c r="C325" s="48"/>
      <c r="D325" s="16"/>
      <c r="E325" s="9" t="s">
        <v>295</v>
      </c>
      <c r="F325" s="10">
        <f t="shared" ref="F325:R325" si="96">+F326+F333+F335+F337+F345+F347+F387+F402+F404+F406+F408+F410+F412</f>
        <v>22712214.729183462</v>
      </c>
      <c r="G325" s="10">
        <f t="shared" si="96"/>
        <v>24654618.227210078</v>
      </c>
      <c r="H325" s="10">
        <f t="shared" si="96"/>
        <v>20241948.638427246</v>
      </c>
      <c r="I325" s="10">
        <f t="shared" si="96"/>
        <v>15864332.319660854</v>
      </c>
      <c r="J325" s="10">
        <f t="shared" si="96"/>
        <v>17634324.282316886</v>
      </c>
      <c r="K325" s="10">
        <f t="shared" si="96"/>
        <v>22553804.880789708</v>
      </c>
      <c r="L325" s="10">
        <f t="shared" si="96"/>
        <v>17899896.437856581</v>
      </c>
      <c r="M325" s="10">
        <f t="shared" si="96"/>
        <v>21542866.866293516</v>
      </c>
      <c r="N325" s="10">
        <f t="shared" si="96"/>
        <v>16151681.606945425</v>
      </c>
      <c r="O325" s="10">
        <f t="shared" si="96"/>
        <v>12805910.459803639</v>
      </c>
      <c r="P325" s="10">
        <f t="shared" si="96"/>
        <v>16400829.872825397</v>
      </c>
      <c r="Q325" s="10">
        <f t="shared" si="96"/>
        <v>15144158.152478546</v>
      </c>
      <c r="R325" s="10">
        <f t="shared" si="96"/>
        <v>223606586.47379133</v>
      </c>
    </row>
    <row r="326" spans="1:18" s="17" customFormat="1" x14ac:dyDescent="0.25">
      <c r="A326" s="16"/>
      <c r="B326" s="11"/>
      <c r="C326" s="49"/>
      <c r="D326" s="16"/>
      <c r="E326" s="11" t="s">
        <v>296</v>
      </c>
      <c r="F326" s="12">
        <f>SUM(F327:F332)</f>
        <v>234201.30000000002</v>
      </c>
      <c r="G326" s="12">
        <f t="shared" ref="G326:R326" si="97">SUM(G327:G332)</f>
        <v>222695.9</v>
      </c>
      <c r="H326" s="12">
        <f t="shared" si="97"/>
        <v>253996.66833333333</v>
      </c>
      <c r="I326" s="12">
        <f t="shared" si="97"/>
        <v>281795.3</v>
      </c>
      <c r="J326" s="12">
        <f t="shared" si="97"/>
        <v>218721.71666666667</v>
      </c>
      <c r="K326" s="12">
        <f t="shared" si="97"/>
        <v>181131.63333333333</v>
      </c>
      <c r="L326" s="12">
        <f t="shared" si="97"/>
        <v>210725.16</v>
      </c>
      <c r="M326" s="12">
        <f t="shared" si="97"/>
        <v>205987.34666666668</v>
      </c>
      <c r="N326" s="12">
        <f t="shared" si="97"/>
        <v>168987.48</v>
      </c>
      <c r="O326" s="12">
        <f t="shared" si="97"/>
        <v>207076.54</v>
      </c>
      <c r="P326" s="12">
        <f t="shared" si="97"/>
        <v>302861.75160000002</v>
      </c>
      <c r="Q326" s="12">
        <f t="shared" si="97"/>
        <v>169775.93</v>
      </c>
      <c r="R326" s="12">
        <f t="shared" si="97"/>
        <v>2657956.7266000002</v>
      </c>
    </row>
    <row r="327" spans="1:18" s="17" customFormat="1" x14ac:dyDescent="0.25">
      <c r="A327" s="13">
        <v>1356</v>
      </c>
      <c r="B327" s="14" t="s">
        <v>297</v>
      </c>
      <c r="C327" s="28">
        <v>41691021356</v>
      </c>
      <c r="D327" s="13">
        <v>1356</v>
      </c>
      <c r="E327" s="14" t="s">
        <v>298</v>
      </c>
      <c r="F327" s="15">
        <v>161426</v>
      </c>
      <c r="G327" s="15">
        <v>49381.5</v>
      </c>
      <c r="H327" s="15">
        <v>28232.333333333332</v>
      </c>
      <c r="I327" s="15">
        <v>15730.833333333334</v>
      </c>
      <c r="J327" s="15">
        <v>18292.166666666668</v>
      </c>
      <c r="K327" s="15">
        <v>16736.5</v>
      </c>
      <c r="L327" s="15">
        <v>17124.400000000001</v>
      </c>
      <c r="M327" s="15">
        <v>14053.8</v>
      </c>
      <c r="N327" s="15">
        <v>11548.6</v>
      </c>
      <c r="O327" s="15">
        <v>12039.8</v>
      </c>
      <c r="P327" s="15">
        <v>11769.6</v>
      </c>
      <c r="Q327" s="15">
        <v>5195</v>
      </c>
      <c r="R327" s="15">
        <f t="shared" ref="R327:R332" si="98">SUM(F327:Q327)</f>
        <v>361530.53333333333</v>
      </c>
    </row>
    <row r="328" spans="1:18" s="17" customFormat="1" x14ac:dyDescent="0.25">
      <c r="A328" s="13">
        <v>1358</v>
      </c>
      <c r="B328" s="14" t="s">
        <v>299</v>
      </c>
      <c r="C328" s="28">
        <v>41691021358</v>
      </c>
      <c r="D328" s="13">
        <v>1358</v>
      </c>
      <c r="E328" s="14" t="s">
        <v>300</v>
      </c>
      <c r="F328" s="15">
        <v>24800.966666666667</v>
      </c>
      <c r="G328" s="15">
        <v>37891.15</v>
      </c>
      <c r="H328" s="15">
        <v>38324</v>
      </c>
      <c r="I328" s="15">
        <v>27947.883333333339</v>
      </c>
      <c r="J328" s="15">
        <v>20995.883333333335</v>
      </c>
      <c r="K328" s="15">
        <v>30566.800000000003</v>
      </c>
      <c r="L328" s="15">
        <v>26533.760000000002</v>
      </c>
      <c r="M328" s="15">
        <v>20875.580000000002</v>
      </c>
      <c r="N328" s="15">
        <v>26166.58</v>
      </c>
      <c r="O328" s="15">
        <v>26562.140000000003</v>
      </c>
      <c r="P328" s="15">
        <v>32061.920000000002</v>
      </c>
      <c r="Q328" s="15">
        <v>33177.980000000003</v>
      </c>
      <c r="R328" s="15">
        <f t="shared" si="98"/>
        <v>345904.64333333337</v>
      </c>
    </row>
    <row r="329" spans="1:18" s="17" customFormat="1" x14ac:dyDescent="0.25">
      <c r="A329" s="13">
        <v>1360</v>
      </c>
      <c r="B329" s="14" t="s">
        <v>301</v>
      </c>
      <c r="C329" s="28">
        <v>41691021360</v>
      </c>
      <c r="D329" s="13">
        <v>1360</v>
      </c>
      <c r="E329" s="14" t="s">
        <v>302</v>
      </c>
      <c r="F329" s="15">
        <v>4000</v>
      </c>
      <c r="G329" s="15">
        <v>38900</v>
      </c>
      <c r="H329" s="15">
        <v>49543.333333333336</v>
      </c>
      <c r="I329" s="15">
        <v>95083.333333333328</v>
      </c>
      <c r="J329" s="15">
        <v>67016.666666666672</v>
      </c>
      <c r="K329" s="15">
        <v>67695</v>
      </c>
      <c r="L329" s="15">
        <v>47425</v>
      </c>
      <c r="M329" s="15">
        <v>82716.666666666672</v>
      </c>
      <c r="N329" s="15">
        <v>40571.300000000003</v>
      </c>
      <c r="O329" s="15">
        <v>80350</v>
      </c>
      <c r="P329" s="15">
        <v>87060.231599999999</v>
      </c>
      <c r="Q329" s="15">
        <v>61972.95</v>
      </c>
      <c r="R329" s="15">
        <f t="shared" si="98"/>
        <v>722334.48160000006</v>
      </c>
    </row>
    <row r="330" spans="1:18" s="17" customFormat="1" x14ac:dyDescent="0.25">
      <c r="A330" s="13">
        <v>1361</v>
      </c>
      <c r="B330" s="14" t="s">
        <v>303</v>
      </c>
      <c r="C330" s="28">
        <v>41691021361</v>
      </c>
      <c r="D330" s="13">
        <v>1361</v>
      </c>
      <c r="E330" s="14" t="s">
        <v>304</v>
      </c>
      <c r="F330" s="15">
        <v>29046.833333333332</v>
      </c>
      <c r="G330" s="15">
        <v>82295</v>
      </c>
      <c r="H330" s="15">
        <v>135858.75166666668</v>
      </c>
      <c r="I330" s="15">
        <v>139217</v>
      </c>
      <c r="J330" s="15">
        <v>110262.5</v>
      </c>
      <c r="K330" s="15">
        <v>64303.333333333336</v>
      </c>
      <c r="L330" s="15">
        <v>119642</v>
      </c>
      <c r="M330" s="15">
        <v>83086.8</v>
      </c>
      <c r="N330" s="15">
        <v>90701</v>
      </c>
      <c r="O330" s="15">
        <v>86447.6</v>
      </c>
      <c r="P330" s="15">
        <v>75115</v>
      </c>
      <c r="Q330" s="15">
        <v>43153</v>
      </c>
      <c r="R330" s="15">
        <f t="shared" si="98"/>
        <v>1059128.8183333334</v>
      </c>
    </row>
    <row r="331" spans="1:18" s="17" customFormat="1" x14ac:dyDescent="0.25">
      <c r="A331" s="13">
        <v>1415</v>
      </c>
      <c r="B331" s="14" t="s">
        <v>305</v>
      </c>
      <c r="C331" s="28">
        <v>41691021415</v>
      </c>
      <c r="D331" s="13">
        <v>1415</v>
      </c>
      <c r="E331" s="14" t="s">
        <v>306</v>
      </c>
      <c r="F331" s="15">
        <v>0</v>
      </c>
      <c r="G331" s="15">
        <v>0</v>
      </c>
      <c r="H331" s="15">
        <v>0</v>
      </c>
      <c r="I331" s="15">
        <v>0</v>
      </c>
      <c r="J331" s="15">
        <v>0</v>
      </c>
      <c r="K331" s="15">
        <v>0</v>
      </c>
      <c r="L331" s="15">
        <v>0</v>
      </c>
      <c r="M331" s="15">
        <v>0</v>
      </c>
      <c r="N331" s="15">
        <v>0</v>
      </c>
      <c r="O331" s="15">
        <v>0</v>
      </c>
      <c r="P331" s="15">
        <v>0</v>
      </c>
      <c r="Q331" s="15">
        <v>0</v>
      </c>
      <c r="R331" s="15">
        <f t="shared" si="98"/>
        <v>0</v>
      </c>
    </row>
    <row r="332" spans="1:18" s="17" customFormat="1" x14ac:dyDescent="0.25">
      <c r="A332" s="13">
        <v>1413</v>
      </c>
      <c r="B332" s="14" t="s">
        <v>700</v>
      </c>
      <c r="C332" s="28">
        <v>41511081413</v>
      </c>
      <c r="D332" s="13">
        <v>1413</v>
      </c>
      <c r="E332" s="14" t="s">
        <v>307</v>
      </c>
      <c r="F332" s="15">
        <v>14927.5</v>
      </c>
      <c r="G332" s="15">
        <v>14228.25</v>
      </c>
      <c r="H332" s="15">
        <v>2038.25</v>
      </c>
      <c r="I332" s="15">
        <v>3816.25</v>
      </c>
      <c r="J332" s="15">
        <v>2154.5</v>
      </c>
      <c r="K332" s="15">
        <v>1830</v>
      </c>
      <c r="L332" s="15">
        <v>0</v>
      </c>
      <c r="M332" s="15">
        <v>5254.5</v>
      </c>
      <c r="N332" s="15">
        <v>0</v>
      </c>
      <c r="O332" s="15">
        <v>1677</v>
      </c>
      <c r="P332" s="15">
        <v>96855</v>
      </c>
      <c r="Q332" s="15">
        <v>26277</v>
      </c>
      <c r="R332" s="15">
        <f t="shared" si="98"/>
        <v>169058.25</v>
      </c>
    </row>
    <row r="333" spans="1:18" s="17" customFormat="1" x14ac:dyDescent="0.25">
      <c r="A333" s="16"/>
      <c r="B333" s="11"/>
      <c r="C333" s="49"/>
      <c r="D333" s="16"/>
      <c r="E333" s="11" t="s">
        <v>308</v>
      </c>
      <c r="F333" s="12">
        <f t="shared" ref="F333:R333" si="99">SUM(F334:F334)</f>
        <v>0</v>
      </c>
      <c r="G333" s="12">
        <f t="shared" si="99"/>
        <v>0</v>
      </c>
      <c r="H333" s="12">
        <f t="shared" si="99"/>
        <v>0</v>
      </c>
      <c r="I333" s="12">
        <f t="shared" si="99"/>
        <v>0</v>
      </c>
      <c r="J333" s="12">
        <f t="shared" si="99"/>
        <v>0</v>
      </c>
      <c r="K333" s="12">
        <f t="shared" si="99"/>
        <v>0</v>
      </c>
      <c r="L333" s="12">
        <f t="shared" si="99"/>
        <v>0</v>
      </c>
      <c r="M333" s="12">
        <f t="shared" si="99"/>
        <v>0</v>
      </c>
      <c r="N333" s="12">
        <f t="shared" si="99"/>
        <v>0</v>
      </c>
      <c r="O333" s="12">
        <f t="shared" si="99"/>
        <v>0</v>
      </c>
      <c r="P333" s="12">
        <f t="shared" si="99"/>
        <v>0</v>
      </c>
      <c r="Q333" s="12">
        <f t="shared" si="99"/>
        <v>0</v>
      </c>
      <c r="R333" s="12">
        <f t="shared" si="99"/>
        <v>0</v>
      </c>
    </row>
    <row r="334" spans="1:18" s="17" customFormat="1" x14ac:dyDescent="0.25">
      <c r="A334" s="29"/>
      <c r="B334" s="29"/>
      <c r="C334" s="52"/>
      <c r="D334" s="29"/>
      <c r="E334" s="29"/>
      <c r="F334" s="30"/>
      <c r="G334" s="30"/>
      <c r="H334" s="30"/>
      <c r="I334" s="30"/>
      <c r="J334" s="30"/>
      <c r="K334" s="30"/>
      <c r="L334" s="30"/>
      <c r="M334" s="30"/>
      <c r="N334" s="30"/>
      <c r="O334" s="30"/>
      <c r="P334" s="30"/>
      <c r="Q334" s="30"/>
      <c r="R334" s="30"/>
    </row>
    <row r="335" spans="1:18" s="17" customFormat="1" x14ac:dyDescent="0.25">
      <c r="A335" s="16"/>
      <c r="B335" s="11"/>
      <c r="C335" s="49"/>
      <c r="D335" s="16"/>
      <c r="E335" s="11" t="s">
        <v>309</v>
      </c>
      <c r="F335" s="12">
        <f t="shared" ref="F335:R335" si="100">SUM(F336:F336)</f>
        <v>0</v>
      </c>
      <c r="G335" s="12">
        <f t="shared" si="100"/>
        <v>0</v>
      </c>
      <c r="H335" s="12">
        <f t="shared" si="100"/>
        <v>0</v>
      </c>
      <c r="I335" s="12">
        <f t="shared" si="100"/>
        <v>0</v>
      </c>
      <c r="J335" s="12">
        <f t="shared" si="100"/>
        <v>0</v>
      </c>
      <c r="K335" s="12">
        <f t="shared" si="100"/>
        <v>0</v>
      </c>
      <c r="L335" s="12">
        <f t="shared" si="100"/>
        <v>0</v>
      </c>
      <c r="M335" s="12">
        <f t="shared" si="100"/>
        <v>0</v>
      </c>
      <c r="N335" s="12">
        <f t="shared" si="100"/>
        <v>0</v>
      </c>
      <c r="O335" s="12">
        <f t="shared" si="100"/>
        <v>0</v>
      </c>
      <c r="P335" s="12">
        <f t="shared" si="100"/>
        <v>0</v>
      </c>
      <c r="Q335" s="12">
        <f t="shared" si="100"/>
        <v>0</v>
      </c>
      <c r="R335" s="12">
        <f t="shared" si="100"/>
        <v>0</v>
      </c>
    </row>
    <row r="336" spans="1:18" s="17" customFormat="1" x14ac:dyDescent="0.25">
      <c r="A336" s="13">
        <v>2102</v>
      </c>
      <c r="B336" s="14" t="s">
        <v>701</v>
      </c>
      <c r="C336" s="28">
        <v>41691032102</v>
      </c>
      <c r="D336" s="13">
        <v>2102</v>
      </c>
      <c r="E336" s="14" t="s">
        <v>309</v>
      </c>
      <c r="F336" s="15">
        <v>0</v>
      </c>
      <c r="G336" s="15">
        <v>0</v>
      </c>
      <c r="H336" s="15">
        <v>0</v>
      </c>
      <c r="I336" s="15">
        <v>0</v>
      </c>
      <c r="J336" s="15">
        <v>0</v>
      </c>
      <c r="K336" s="15">
        <v>0</v>
      </c>
      <c r="L336" s="15">
        <v>0</v>
      </c>
      <c r="M336" s="15">
        <v>0</v>
      </c>
      <c r="N336" s="15">
        <v>0</v>
      </c>
      <c r="O336" s="15">
        <v>0</v>
      </c>
      <c r="P336" s="15">
        <v>0</v>
      </c>
      <c r="Q336" s="15">
        <v>0</v>
      </c>
      <c r="R336" s="15">
        <f>SUM(F336:Q336)</f>
        <v>0</v>
      </c>
    </row>
    <row r="337" spans="1:18" s="17" customFormat="1" x14ac:dyDescent="0.25">
      <c r="A337" s="16"/>
      <c r="B337" s="11"/>
      <c r="C337" s="49"/>
      <c r="D337" s="16"/>
      <c r="E337" s="11" t="s">
        <v>310</v>
      </c>
      <c r="F337" s="12">
        <f t="shared" ref="F337:R337" si="101">SUM(F338:F344)</f>
        <v>412058.9741834614</v>
      </c>
      <c r="G337" s="12">
        <f t="shared" si="101"/>
        <v>403656.60844690062</v>
      </c>
      <c r="H337" s="12">
        <f t="shared" si="101"/>
        <v>413533.78247232531</v>
      </c>
      <c r="I337" s="12">
        <f t="shared" si="101"/>
        <v>468465.6226155929</v>
      </c>
      <c r="J337" s="12">
        <f t="shared" si="101"/>
        <v>429698.80837075447</v>
      </c>
      <c r="K337" s="12">
        <f t="shared" si="101"/>
        <v>452963.54818940075</v>
      </c>
      <c r="L337" s="12">
        <f t="shared" si="101"/>
        <v>484241.19313654315</v>
      </c>
      <c r="M337" s="12">
        <f t="shared" si="101"/>
        <v>418725.83760774857</v>
      </c>
      <c r="N337" s="12">
        <f t="shared" si="101"/>
        <v>435983.01422902814</v>
      </c>
      <c r="O337" s="12">
        <f t="shared" si="101"/>
        <v>450521.73943624308</v>
      </c>
      <c r="P337" s="12">
        <f t="shared" si="101"/>
        <v>401355.83082305221</v>
      </c>
      <c r="Q337" s="12">
        <f t="shared" si="101"/>
        <v>423694.10420894931</v>
      </c>
      <c r="R337" s="12">
        <f t="shared" si="101"/>
        <v>5194899.063719999</v>
      </c>
    </row>
    <row r="338" spans="1:18" s="17" customFormat="1" x14ac:dyDescent="0.25">
      <c r="A338" s="13">
        <v>1751</v>
      </c>
      <c r="B338" s="14" t="s">
        <v>702</v>
      </c>
      <c r="C338" s="28">
        <v>41631021751</v>
      </c>
      <c r="D338" s="13">
        <v>1751</v>
      </c>
      <c r="E338" s="14" t="s">
        <v>311</v>
      </c>
      <c r="F338" s="15">
        <v>16614.330139865862</v>
      </c>
      <c r="G338" s="15">
        <v>12488.020505304734</v>
      </c>
      <c r="H338" s="15">
        <v>17421.17960913551</v>
      </c>
      <c r="I338" s="15">
        <v>50472.355044739335</v>
      </c>
      <c r="J338" s="15">
        <v>34337.809560812573</v>
      </c>
      <c r="K338" s="15">
        <v>47770.825965569493</v>
      </c>
      <c r="L338" s="15">
        <v>83241.729842041867</v>
      </c>
      <c r="M338" s="15">
        <v>20133.048271431817</v>
      </c>
      <c r="N338" s="15">
        <v>49153.890202888244</v>
      </c>
      <c r="O338" s="15">
        <v>29447.172742559138</v>
      </c>
      <c r="P338" s="15">
        <v>11127.751348928994</v>
      </c>
      <c r="Q338" s="15">
        <v>27032.776086722533</v>
      </c>
      <c r="R338" s="15">
        <f t="shared" ref="R338:R344" si="102">SUM(F338:Q338)</f>
        <v>399240.88932000013</v>
      </c>
    </row>
    <row r="339" spans="1:18" s="17" customFormat="1" x14ac:dyDescent="0.25">
      <c r="A339" s="13">
        <v>1752</v>
      </c>
      <c r="B339" s="14" t="s">
        <v>703</v>
      </c>
      <c r="C339" s="28">
        <v>41631021752</v>
      </c>
      <c r="D339" s="13">
        <v>1752</v>
      </c>
      <c r="E339" s="14" t="s">
        <v>312</v>
      </c>
      <c r="F339" s="15">
        <v>20906.09404359552</v>
      </c>
      <c r="G339" s="15">
        <v>16730.037941595925</v>
      </c>
      <c r="H339" s="15">
        <v>21174.052863189831</v>
      </c>
      <c r="I339" s="15">
        <v>43454.717570853558</v>
      </c>
      <c r="J339" s="15">
        <v>20422.448809941896</v>
      </c>
      <c r="K339" s="15">
        <v>30754.17222383129</v>
      </c>
      <c r="L339" s="15">
        <v>26060.913294501279</v>
      </c>
      <c r="M339" s="15">
        <v>23254.239336316783</v>
      </c>
      <c r="N339" s="15">
        <v>11890.574026139931</v>
      </c>
      <c r="O339" s="15">
        <v>46536.016693683916</v>
      </c>
      <c r="P339" s="15">
        <v>15289.529474123241</v>
      </c>
      <c r="Q339" s="15">
        <v>21622.778122226806</v>
      </c>
      <c r="R339" s="15">
        <f t="shared" si="102"/>
        <v>298095.57439999998</v>
      </c>
    </row>
    <row r="340" spans="1:18" s="17" customFormat="1" x14ac:dyDescent="0.25">
      <c r="A340" s="13">
        <v>1753</v>
      </c>
      <c r="B340" s="14" t="s">
        <v>704</v>
      </c>
      <c r="C340" s="28">
        <v>41631021753</v>
      </c>
      <c r="D340" s="13">
        <v>1753</v>
      </c>
      <c r="E340" s="14" t="s">
        <v>313</v>
      </c>
      <c r="F340" s="15">
        <v>0</v>
      </c>
      <c r="G340" s="15">
        <v>0</v>
      </c>
      <c r="H340" s="15">
        <v>0</v>
      </c>
      <c r="I340" s="15">
        <v>0</v>
      </c>
      <c r="J340" s="15">
        <v>0</v>
      </c>
      <c r="K340" s="15">
        <v>0</v>
      </c>
      <c r="L340" s="15">
        <v>0</v>
      </c>
      <c r="M340" s="15">
        <v>0</v>
      </c>
      <c r="N340" s="15">
        <v>0</v>
      </c>
      <c r="O340" s="15">
        <v>0</v>
      </c>
      <c r="P340" s="15">
        <v>0</v>
      </c>
      <c r="Q340" s="15">
        <v>0</v>
      </c>
      <c r="R340" s="15">
        <f t="shared" si="102"/>
        <v>0</v>
      </c>
    </row>
    <row r="341" spans="1:18" s="17" customFormat="1" x14ac:dyDescent="0.25">
      <c r="A341" s="13">
        <v>1754</v>
      </c>
      <c r="B341" s="14" t="s">
        <v>705</v>
      </c>
      <c r="C341" s="28">
        <v>41631021754</v>
      </c>
      <c r="D341" s="13">
        <v>1754</v>
      </c>
      <c r="E341" s="14" t="s">
        <v>314</v>
      </c>
      <c r="F341" s="15">
        <v>0</v>
      </c>
      <c r="G341" s="15">
        <v>0</v>
      </c>
      <c r="H341" s="15">
        <v>0</v>
      </c>
      <c r="I341" s="15">
        <v>0</v>
      </c>
      <c r="J341" s="15">
        <v>0</v>
      </c>
      <c r="K341" s="15">
        <v>0</v>
      </c>
      <c r="L341" s="15">
        <v>0</v>
      </c>
      <c r="M341" s="15">
        <v>0</v>
      </c>
      <c r="N341" s="15">
        <v>0</v>
      </c>
      <c r="O341" s="15">
        <v>0</v>
      </c>
      <c r="P341" s="15">
        <v>0</v>
      </c>
      <c r="Q341" s="15">
        <v>0</v>
      </c>
      <c r="R341" s="15">
        <f t="shared" si="102"/>
        <v>0</v>
      </c>
    </row>
    <row r="342" spans="1:18" s="17" customFormat="1" x14ac:dyDescent="0.25">
      <c r="A342" s="13">
        <v>1755</v>
      </c>
      <c r="B342" s="14" t="s">
        <v>706</v>
      </c>
      <c r="C342" s="28">
        <v>41631021755</v>
      </c>
      <c r="D342" s="13">
        <v>1755</v>
      </c>
      <c r="E342" s="14" t="s">
        <v>315</v>
      </c>
      <c r="F342" s="15">
        <v>0</v>
      </c>
      <c r="G342" s="15">
        <v>0</v>
      </c>
      <c r="H342" s="15">
        <v>0</v>
      </c>
      <c r="I342" s="15">
        <v>0</v>
      </c>
      <c r="J342" s="15">
        <v>0</v>
      </c>
      <c r="K342" s="15">
        <v>0</v>
      </c>
      <c r="L342" s="15">
        <v>0</v>
      </c>
      <c r="M342" s="15">
        <v>0</v>
      </c>
      <c r="N342" s="15">
        <v>0</v>
      </c>
      <c r="O342" s="15">
        <v>0</v>
      </c>
      <c r="P342" s="15">
        <v>0</v>
      </c>
      <c r="Q342" s="15">
        <v>0</v>
      </c>
      <c r="R342" s="15">
        <f t="shared" si="102"/>
        <v>0</v>
      </c>
    </row>
    <row r="343" spans="1:18" s="17" customFormat="1" x14ac:dyDescent="0.25">
      <c r="A343" s="13">
        <v>1756</v>
      </c>
      <c r="B343" s="14" t="s">
        <v>707</v>
      </c>
      <c r="C343" s="28">
        <v>41631021756</v>
      </c>
      <c r="D343" s="13">
        <v>1756</v>
      </c>
      <c r="E343" s="14" t="s">
        <v>316</v>
      </c>
      <c r="F343" s="15">
        <v>3100</v>
      </c>
      <c r="G343" s="15">
        <v>3000</v>
      </c>
      <c r="H343" s="15">
        <v>3500</v>
      </c>
      <c r="I343" s="15">
        <v>3100</v>
      </c>
      <c r="J343" s="15">
        <v>3500</v>
      </c>
      <c r="K343" s="15">
        <v>3000</v>
      </c>
      <c r="L343" s="15">
        <v>3500</v>
      </c>
      <c r="M343" s="15">
        <v>3900</v>
      </c>
      <c r="N343" s="15">
        <v>3500</v>
      </c>
      <c r="O343" s="15">
        <v>3100</v>
      </c>
      <c r="P343" s="15">
        <v>3500</v>
      </c>
      <c r="Q343" s="15">
        <v>3600</v>
      </c>
      <c r="R343" s="15">
        <f t="shared" si="102"/>
        <v>40300</v>
      </c>
    </row>
    <row r="344" spans="1:18" s="17" customFormat="1" x14ac:dyDescent="0.25">
      <c r="A344" s="13">
        <v>1757</v>
      </c>
      <c r="B344" s="14" t="s">
        <v>708</v>
      </c>
      <c r="C344" s="28">
        <v>41631021757</v>
      </c>
      <c r="D344" s="13">
        <v>1757</v>
      </c>
      <c r="E344" s="14" t="s">
        <v>317</v>
      </c>
      <c r="F344" s="15">
        <v>371438.55</v>
      </c>
      <c r="G344" s="15">
        <v>371438.55</v>
      </c>
      <c r="H344" s="15">
        <v>371438.55</v>
      </c>
      <c r="I344" s="15">
        <v>371438.55</v>
      </c>
      <c r="J344" s="15">
        <v>371438.55</v>
      </c>
      <c r="K344" s="15">
        <v>371438.55</v>
      </c>
      <c r="L344" s="15">
        <v>371438.55</v>
      </c>
      <c r="M344" s="15">
        <v>371438.55</v>
      </c>
      <c r="N344" s="15">
        <v>371438.55</v>
      </c>
      <c r="O344" s="15">
        <v>371438.55</v>
      </c>
      <c r="P344" s="15">
        <v>371438.55</v>
      </c>
      <c r="Q344" s="15">
        <v>371438.55</v>
      </c>
      <c r="R344" s="15">
        <f t="shared" si="102"/>
        <v>4457262.5999999987</v>
      </c>
    </row>
    <row r="345" spans="1:18" s="17" customFormat="1" x14ac:dyDescent="0.25">
      <c r="A345" s="16"/>
      <c r="B345" s="11"/>
      <c r="C345" s="49"/>
      <c r="D345" s="16"/>
      <c r="E345" s="11" t="s">
        <v>318</v>
      </c>
      <c r="F345" s="12">
        <f t="shared" ref="F345:R345" si="103">SUM(F346:F346)</f>
        <v>0</v>
      </c>
      <c r="G345" s="12">
        <f t="shared" si="103"/>
        <v>0</v>
      </c>
      <c r="H345" s="12">
        <f t="shared" si="103"/>
        <v>0</v>
      </c>
      <c r="I345" s="12">
        <f t="shared" si="103"/>
        <v>0</v>
      </c>
      <c r="J345" s="12">
        <f t="shared" si="103"/>
        <v>0</v>
      </c>
      <c r="K345" s="12">
        <f t="shared" si="103"/>
        <v>0</v>
      </c>
      <c r="L345" s="12">
        <f t="shared" si="103"/>
        <v>0</v>
      </c>
      <c r="M345" s="12">
        <f t="shared" si="103"/>
        <v>0</v>
      </c>
      <c r="N345" s="12">
        <f t="shared" si="103"/>
        <v>0</v>
      </c>
      <c r="O345" s="12">
        <f t="shared" si="103"/>
        <v>0</v>
      </c>
      <c r="P345" s="12">
        <f t="shared" si="103"/>
        <v>0</v>
      </c>
      <c r="Q345" s="12">
        <f t="shared" si="103"/>
        <v>0</v>
      </c>
      <c r="R345" s="12">
        <f t="shared" si="103"/>
        <v>0</v>
      </c>
    </row>
    <row r="346" spans="1:18" s="17" customFormat="1" x14ac:dyDescent="0.25">
      <c r="A346" s="16"/>
      <c r="B346" s="14"/>
      <c r="C346" s="28"/>
      <c r="D346" s="16"/>
      <c r="E346" s="14"/>
      <c r="F346" s="15"/>
      <c r="G346" s="15"/>
      <c r="H346" s="15"/>
      <c r="I346" s="15"/>
      <c r="J346" s="15"/>
      <c r="K346" s="15"/>
      <c r="L346" s="15"/>
      <c r="M346" s="15"/>
      <c r="N346" s="15"/>
      <c r="O346" s="15"/>
      <c r="P346" s="15"/>
      <c r="Q346" s="15"/>
      <c r="R346" s="15">
        <f>SUM(F346:Q346)</f>
        <v>0</v>
      </c>
    </row>
    <row r="347" spans="1:18" s="17" customFormat="1" x14ac:dyDescent="0.25">
      <c r="A347" s="16"/>
      <c r="B347" s="11"/>
      <c r="C347" s="49"/>
      <c r="D347" s="16"/>
      <c r="E347" s="11" t="s">
        <v>319</v>
      </c>
      <c r="F347" s="12">
        <f t="shared" ref="F347:R347" si="104">SUM(F348:F386)</f>
        <v>9132481.7649999987</v>
      </c>
      <c r="G347" s="12">
        <f t="shared" si="104"/>
        <v>9781817.2287631761</v>
      </c>
      <c r="H347" s="12">
        <f t="shared" si="104"/>
        <v>11399109.25095492</v>
      </c>
      <c r="I347" s="12">
        <f t="shared" si="104"/>
        <v>10679306.953711927</v>
      </c>
      <c r="J347" s="12">
        <f t="shared" si="104"/>
        <v>9949289.1189461295</v>
      </c>
      <c r="K347" s="12">
        <f t="shared" si="104"/>
        <v>9437659.1776003055</v>
      </c>
      <c r="L347" s="12">
        <f t="shared" si="104"/>
        <v>10146114.051386708</v>
      </c>
      <c r="M347" s="12">
        <f t="shared" si="104"/>
        <v>9757257.6220191028</v>
      </c>
      <c r="N347" s="12">
        <f t="shared" si="104"/>
        <v>9141774.5477163978</v>
      </c>
      <c r="O347" s="12">
        <f t="shared" si="104"/>
        <v>8738539.9285173956</v>
      </c>
      <c r="P347" s="12">
        <f t="shared" si="104"/>
        <v>8763897.6570690107</v>
      </c>
      <c r="Q347" s="12">
        <f t="shared" si="104"/>
        <v>10039063.998269597</v>
      </c>
      <c r="R347" s="12">
        <f t="shared" si="104"/>
        <v>116966311.29995467</v>
      </c>
    </row>
    <row r="348" spans="1:18" s="17" customFormat="1" x14ac:dyDescent="0.25">
      <c r="A348" s="13">
        <v>1551</v>
      </c>
      <c r="B348" s="14" t="s">
        <v>709</v>
      </c>
      <c r="C348" s="28">
        <v>41621021551</v>
      </c>
      <c r="D348" s="13">
        <v>1551</v>
      </c>
      <c r="E348" s="14" t="s">
        <v>320</v>
      </c>
      <c r="F348" s="15">
        <v>227200.82</v>
      </c>
      <c r="G348" s="15">
        <v>227200.82</v>
      </c>
      <c r="H348" s="15">
        <v>227200.82</v>
      </c>
      <c r="I348" s="15">
        <v>227200.82</v>
      </c>
      <c r="J348" s="15">
        <v>227200.82</v>
      </c>
      <c r="K348" s="15">
        <v>227200.82</v>
      </c>
      <c r="L348" s="15">
        <v>227200.82</v>
      </c>
      <c r="M348" s="15">
        <v>227200.82</v>
      </c>
      <c r="N348" s="15">
        <v>227200.82</v>
      </c>
      <c r="O348" s="15">
        <v>227200.82</v>
      </c>
      <c r="P348" s="15">
        <v>227200.82</v>
      </c>
      <c r="Q348" s="15">
        <v>227200.82</v>
      </c>
      <c r="R348" s="15">
        <f t="shared" ref="R348:R386" si="105">SUM(F348:Q348)</f>
        <v>2726409.84</v>
      </c>
    </row>
    <row r="349" spans="1:18" s="17" customFormat="1" x14ac:dyDescent="0.25">
      <c r="A349" s="13">
        <v>1552</v>
      </c>
      <c r="B349" s="14" t="s">
        <v>710</v>
      </c>
      <c r="C349" s="28">
        <v>41621021552</v>
      </c>
      <c r="D349" s="13">
        <v>1552</v>
      </c>
      <c r="E349" s="14" t="s">
        <v>321</v>
      </c>
      <c r="F349" s="15">
        <v>22888.224999999999</v>
      </c>
      <c r="G349" s="15">
        <v>24813.315000000002</v>
      </c>
      <c r="H349" s="15">
        <v>85821.824999999997</v>
      </c>
      <c r="I349" s="15">
        <v>18637.864999999998</v>
      </c>
      <c r="J349" s="15">
        <v>18607.145</v>
      </c>
      <c r="K349" s="15">
        <v>9392.5600000000013</v>
      </c>
      <c r="L349" s="15">
        <v>23075.129999999997</v>
      </c>
      <c r="M349" s="15">
        <v>21055.794999999998</v>
      </c>
      <c r="N349" s="15">
        <v>13061.075000000001</v>
      </c>
      <c r="O349" s="15">
        <v>23219.495200000001</v>
      </c>
      <c r="P349" s="15">
        <v>11689.349300000002</v>
      </c>
      <c r="Q349" s="15">
        <v>39034.654299999995</v>
      </c>
      <c r="R349" s="15">
        <f t="shared" si="105"/>
        <v>311296.4338</v>
      </c>
    </row>
    <row r="350" spans="1:18" s="17" customFormat="1" x14ac:dyDescent="0.25">
      <c r="A350" s="13">
        <v>1553</v>
      </c>
      <c r="B350" s="14" t="s">
        <v>711</v>
      </c>
      <c r="C350" s="28">
        <v>41621021553</v>
      </c>
      <c r="D350" s="13">
        <v>1553</v>
      </c>
      <c r="E350" s="14" t="s">
        <v>322</v>
      </c>
      <c r="F350" s="15">
        <v>0</v>
      </c>
      <c r="G350" s="15">
        <v>0</v>
      </c>
      <c r="H350" s="15">
        <v>0</v>
      </c>
      <c r="I350" s="15">
        <v>0</v>
      </c>
      <c r="J350" s="15">
        <v>0</v>
      </c>
      <c r="K350" s="15">
        <v>0</v>
      </c>
      <c r="L350" s="15">
        <v>0</v>
      </c>
      <c r="M350" s="15">
        <v>0</v>
      </c>
      <c r="N350" s="15">
        <v>0</v>
      </c>
      <c r="O350" s="15">
        <v>0</v>
      </c>
      <c r="P350" s="15">
        <v>0</v>
      </c>
      <c r="Q350" s="15">
        <v>0</v>
      </c>
      <c r="R350" s="15">
        <f t="shared" si="105"/>
        <v>0</v>
      </c>
    </row>
    <row r="351" spans="1:18" s="17" customFormat="1" x14ac:dyDescent="0.25">
      <c r="A351" s="13">
        <v>1554</v>
      </c>
      <c r="B351" s="14" t="s">
        <v>712</v>
      </c>
      <c r="C351" s="28">
        <v>41621021554</v>
      </c>
      <c r="D351" s="13">
        <v>1554</v>
      </c>
      <c r="E351" s="14" t="s">
        <v>323</v>
      </c>
      <c r="F351" s="15">
        <v>3150.4650000000001</v>
      </c>
      <c r="G351" s="15">
        <v>1991.5049999999999</v>
      </c>
      <c r="H351" s="15">
        <v>2899.6750000000002</v>
      </c>
      <c r="I351" s="15">
        <v>0</v>
      </c>
      <c r="J351" s="15">
        <v>211.22499999999999</v>
      </c>
      <c r="K351" s="15">
        <v>3961.2</v>
      </c>
      <c r="L351" s="15">
        <v>3691.2249999999999</v>
      </c>
      <c r="M351" s="15">
        <v>2004.075</v>
      </c>
      <c r="N351" s="15">
        <v>518.70000000000005</v>
      </c>
      <c r="O351" s="15">
        <v>10635.700499999999</v>
      </c>
      <c r="P351" s="15">
        <v>3030.5929999999998</v>
      </c>
      <c r="Q351" s="15">
        <v>1150.7689999999998</v>
      </c>
      <c r="R351" s="15">
        <f t="shared" si="105"/>
        <v>33245.1325</v>
      </c>
    </row>
    <row r="352" spans="1:18" s="17" customFormat="1" x14ac:dyDescent="0.25">
      <c r="A352" s="13">
        <v>1555</v>
      </c>
      <c r="B352" s="14" t="s">
        <v>713</v>
      </c>
      <c r="C352" s="28">
        <v>41621021555</v>
      </c>
      <c r="D352" s="13">
        <v>1555</v>
      </c>
      <c r="E352" s="14" t="s">
        <v>324</v>
      </c>
      <c r="F352" s="15">
        <v>130000</v>
      </c>
      <c r="G352" s="15">
        <v>180000</v>
      </c>
      <c r="H352" s="15">
        <v>155000</v>
      </c>
      <c r="I352" s="15">
        <v>175000</v>
      </c>
      <c r="J352" s="15">
        <v>155000</v>
      </c>
      <c r="K352" s="15">
        <v>150000</v>
      </c>
      <c r="L352" s="15">
        <v>200000</v>
      </c>
      <c r="M352" s="15">
        <v>180000</v>
      </c>
      <c r="N352" s="15">
        <v>200000</v>
      </c>
      <c r="O352" s="15">
        <v>160000</v>
      </c>
      <c r="P352" s="15">
        <v>120000</v>
      </c>
      <c r="Q352" s="15">
        <v>137000</v>
      </c>
      <c r="R352" s="15">
        <f t="shared" si="105"/>
        <v>1942000</v>
      </c>
    </row>
    <row r="353" spans="1:18" s="17" customFormat="1" x14ac:dyDescent="0.25">
      <c r="A353" s="13">
        <v>1556</v>
      </c>
      <c r="B353" s="14" t="s">
        <v>714</v>
      </c>
      <c r="C353" s="28">
        <v>41621021556</v>
      </c>
      <c r="D353" s="13">
        <v>1556</v>
      </c>
      <c r="E353" s="14" t="s">
        <v>325</v>
      </c>
      <c r="F353" s="15">
        <v>150000</v>
      </c>
      <c r="G353" s="15">
        <v>150000</v>
      </c>
      <c r="H353" s="15">
        <v>150000</v>
      </c>
      <c r="I353" s="15">
        <v>150000</v>
      </c>
      <c r="J353" s="15">
        <v>160000</v>
      </c>
      <c r="K353" s="15">
        <v>180000</v>
      </c>
      <c r="L353" s="15">
        <v>150000</v>
      </c>
      <c r="M353" s="15">
        <v>150000</v>
      </c>
      <c r="N353" s="15">
        <v>180000</v>
      </c>
      <c r="O353" s="15">
        <v>160000</v>
      </c>
      <c r="P353" s="15">
        <v>150000</v>
      </c>
      <c r="Q353" s="15">
        <v>160000</v>
      </c>
      <c r="R353" s="15">
        <f t="shared" si="105"/>
        <v>1890000</v>
      </c>
    </row>
    <row r="354" spans="1:18" s="17" customFormat="1" x14ac:dyDescent="0.25">
      <c r="A354" s="13">
        <v>1557</v>
      </c>
      <c r="B354" s="14" t="s">
        <v>715</v>
      </c>
      <c r="C354" s="28">
        <v>41621021557</v>
      </c>
      <c r="D354" s="13">
        <v>1557</v>
      </c>
      <c r="E354" s="14" t="s">
        <v>326</v>
      </c>
      <c r="F354" s="15">
        <v>200000</v>
      </c>
      <c r="G354" s="15">
        <v>240000</v>
      </c>
      <c r="H354" s="15">
        <v>230000</v>
      </c>
      <c r="I354" s="15">
        <v>270000</v>
      </c>
      <c r="J354" s="15">
        <v>270000</v>
      </c>
      <c r="K354" s="15">
        <v>280000</v>
      </c>
      <c r="L354" s="15">
        <v>270000</v>
      </c>
      <c r="M354" s="15">
        <v>240000</v>
      </c>
      <c r="N354" s="15">
        <v>270000</v>
      </c>
      <c r="O354" s="15">
        <v>260000</v>
      </c>
      <c r="P354" s="15">
        <v>270000</v>
      </c>
      <c r="Q354" s="15">
        <v>240000</v>
      </c>
      <c r="R354" s="15">
        <f t="shared" si="105"/>
        <v>3040000</v>
      </c>
    </row>
    <row r="355" spans="1:18" s="17" customFormat="1" x14ac:dyDescent="0.25">
      <c r="A355" s="13">
        <v>1625</v>
      </c>
      <c r="B355" s="14" t="s">
        <v>804</v>
      </c>
      <c r="C355" s="28">
        <v>41621021625</v>
      </c>
      <c r="D355" s="13">
        <v>1625</v>
      </c>
      <c r="E355" s="14" t="s">
        <v>716</v>
      </c>
      <c r="F355" s="15">
        <v>115000</v>
      </c>
      <c r="G355" s="15">
        <v>145000</v>
      </c>
      <c r="H355" s="15">
        <v>150000</v>
      </c>
      <c r="I355" s="15">
        <v>175000</v>
      </c>
      <c r="J355" s="15">
        <v>125000</v>
      </c>
      <c r="K355" s="15">
        <v>130000</v>
      </c>
      <c r="L355" s="15">
        <v>115000</v>
      </c>
      <c r="M355" s="15">
        <v>110000</v>
      </c>
      <c r="N355" s="15">
        <v>120000</v>
      </c>
      <c r="O355" s="15">
        <v>150000</v>
      </c>
      <c r="P355" s="15">
        <v>130000</v>
      </c>
      <c r="Q355" s="15">
        <v>165000</v>
      </c>
      <c r="R355" s="15">
        <f t="shared" si="105"/>
        <v>1630000</v>
      </c>
    </row>
    <row r="356" spans="1:18" s="17" customFormat="1" x14ac:dyDescent="0.25">
      <c r="A356" s="13">
        <v>1558</v>
      </c>
      <c r="B356" s="14" t="s">
        <v>717</v>
      </c>
      <c r="C356" s="28">
        <v>41621021558</v>
      </c>
      <c r="D356" s="13">
        <v>1558</v>
      </c>
      <c r="E356" s="14" t="s">
        <v>327</v>
      </c>
      <c r="F356" s="15">
        <v>0</v>
      </c>
      <c r="G356" s="15">
        <v>0</v>
      </c>
      <c r="H356" s="15">
        <v>0</v>
      </c>
      <c r="I356" s="15">
        <v>0</v>
      </c>
      <c r="J356" s="15">
        <v>0</v>
      </c>
      <c r="K356" s="15">
        <v>0</v>
      </c>
      <c r="L356" s="15">
        <v>0</v>
      </c>
      <c r="M356" s="15">
        <v>0</v>
      </c>
      <c r="N356" s="15">
        <v>0</v>
      </c>
      <c r="O356" s="15">
        <v>0</v>
      </c>
      <c r="P356" s="15">
        <v>0</v>
      </c>
      <c r="Q356" s="15">
        <v>0</v>
      </c>
      <c r="R356" s="15">
        <f t="shared" si="105"/>
        <v>0</v>
      </c>
    </row>
    <row r="357" spans="1:18" s="17" customFormat="1" x14ac:dyDescent="0.25">
      <c r="A357" s="13">
        <v>1611</v>
      </c>
      <c r="B357" s="14" t="s">
        <v>718</v>
      </c>
      <c r="C357" s="28">
        <v>41621021611</v>
      </c>
      <c r="D357" s="13">
        <v>1611</v>
      </c>
      <c r="E357" s="14" t="s">
        <v>328</v>
      </c>
      <c r="F357" s="15">
        <v>0</v>
      </c>
      <c r="G357" s="15">
        <v>0</v>
      </c>
      <c r="H357" s="15">
        <v>0</v>
      </c>
      <c r="I357" s="15">
        <v>0</v>
      </c>
      <c r="J357" s="15">
        <v>0</v>
      </c>
      <c r="K357" s="15">
        <v>0</v>
      </c>
      <c r="L357" s="15">
        <v>0</v>
      </c>
      <c r="M357" s="15">
        <v>0</v>
      </c>
      <c r="N357" s="15">
        <v>0</v>
      </c>
      <c r="O357" s="15">
        <v>0</v>
      </c>
      <c r="P357" s="15">
        <v>0</v>
      </c>
      <c r="Q357" s="15">
        <v>0</v>
      </c>
      <c r="R357" s="15">
        <f t="shared" si="105"/>
        <v>0</v>
      </c>
    </row>
    <row r="358" spans="1:18" s="17" customFormat="1" x14ac:dyDescent="0.25">
      <c r="A358" s="13">
        <v>1560</v>
      </c>
      <c r="B358" s="14" t="s">
        <v>719</v>
      </c>
      <c r="C358" s="28">
        <v>41621021560</v>
      </c>
      <c r="D358" s="13">
        <v>1560</v>
      </c>
      <c r="E358" s="25" t="s">
        <v>329</v>
      </c>
      <c r="F358" s="15">
        <v>6167974.2000000002</v>
      </c>
      <c r="G358" s="15">
        <v>6583060.335</v>
      </c>
      <c r="H358" s="15">
        <v>8483518.2850000001</v>
      </c>
      <c r="I358" s="15">
        <v>8037570.9649999999</v>
      </c>
      <c r="J358" s="15">
        <v>7147370.1200000001</v>
      </c>
      <c r="K358" s="15">
        <v>6393335.6500000004</v>
      </c>
      <c r="L358" s="15">
        <v>6893482.6699999999</v>
      </c>
      <c r="M358" s="15">
        <v>6721215.7249999996</v>
      </c>
      <c r="N358" s="15">
        <v>6564265.165</v>
      </c>
      <c r="O358" s="15">
        <v>6400602.3200000003</v>
      </c>
      <c r="P358" s="15">
        <v>6380940.71</v>
      </c>
      <c r="Q358" s="15">
        <v>6390771.5150000006</v>
      </c>
      <c r="R358" s="15">
        <f t="shared" si="105"/>
        <v>82164107.659999996</v>
      </c>
    </row>
    <row r="359" spans="1:18" s="17" customFormat="1" x14ac:dyDescent="0.25">
      <c r="A359" s="13">
        <v>1561</v>
      </c>
      <c r="B359" s="14" t="s">
        <v>720</v>
      </c>
      <c r="C359" s="28">
        <v>41621021561</v>
      </c>
      <c r="D359" s="13">
        <v>1561</v>
      </c>
      <c r="E359" s="25" t="s">
        <v>330</v>
      </c>
      <c r="F359" s="15">
        <v>1735004.2650000001</v>
      </c>
      <c r="G359" s="15">
        <v>1525379.9350000001</v>
      </c>
      <c r="H359" s="15">
        <v>1343660.9550000001</v>
      </c>
      <c r="I359" s="15">
        <v>1069055.845</v>
      </c>
      <c r="J359" s="15">
        <v>1269243.18</v>
      </c>
      <c r="K359" s="15">
        <v>1480932.615</v>
      </c>
      <c r="L359" s="15">
        <v>1669286.0549999999</v>
      </c>
      <c r="M359" s="15">
        <v>1642291.5249999999</v>
      </c>
      <c r="N359" s="15">
        <v>989100.89804699994</v>
      </c>
      <c r="O359" s="15">
        <v>863077.45913399989</v>
      </c>
      <c r="P359" s="15">
        <v>1041485.984957</v>
      </c>
      <c r="Q359" s="15">
        <v>1862311.1838700001</v>
      </c>
      <c r="R359" s="15">
        <f t="shared" si="105"/>
        <v>16490829.901008001</v>
      </c>
    </row>
    <row r="360" spans="1:18" s="17" customFormat="1" x14ac:dyDescent="0.25">
      <c r="A360" s="13">
        <v>1562</v>
      </c>
      <c r="B360" s="14" t="s">
        <v>721</v>
      </c>
      <c r="C360" s="28">
        <v>41621021562</v>
      </c>
      <c r="D360" s="13">
        <v>1562</v>
      </c>
      <c r="E360" s="14" t="s">
        <v>331</v>
      </c>
      <c r="F360" s="15">
        <v>2899.01</v>
      </c>
      <c r="G360" s="15">
        <v>3172.31</v>
      </c>
      <c r="H360" s="15">
        <v>9089.06</v>
      </c>
      <c r="I360" s="15">
        <v>22159.63</v>
      </c>
      <c r="J360" s="15">
        <v>3172.33</v>
      </c>
      <c r="K360" s="15">
        <v>18740.28</v>
      </c>
      <c r="L360" s="15">
        <v>40616.67</v>
      </c>
      <c r="M360" s="15">
        <v>43325.95</v>
      </c>
      <c r="N360" s="15">
        <v>47242.46</v>
      </c>
      <c r="O360" s="15">
        <v>7926.25</v>
      </c>
      <c r="P360" s="15">
        <v>2900.33</v>
      </c>
      <c r="Q360" s="15">
        <v>2899.01</v>
      </c>
      <c r="R360" s="15">
        <f t="shared" si="105"/>
        <v>204143.28999999998</v>
      </c>
    </row>
    <row r="361" spans="1:18" s="17" customFormat="1" x14ac:dyDescent="0.25">
      <c r="A361" s="13">
        <v>1563</v>
      </c>
      <c r="B361" s="14" t="s">
        <v>722</v>
      </c>
      <c r="C361" s="28">
        <v>41621021563</v>
      </c>
      <c r="D361" s="13">
        <v>1563</v>
      </c>
      <c r="E361" s="14" t="s">
        <v>332</v>
      </c>
      <c r="F361" s="15">
        <v>0</v>
      </c>
      <c r="G361" s="15">
        <v>0</v>
      </c>
      <c r="H361" s="15">
        <v>0</v>
      </c>
      <c r="I361" s="15">
        <v>0</v>
      </c>
      <c r="J361" s="15">
        <v>0</v>
      </c>
      <c r="K361" s="15">
        <v>0</v>
      </c>
      <c r="L361" s="15">
        <v>0</v>
      </c>
      <c r="M361" s="15">
        <v>0</v>
      </c>
      <c r="N361" s="15">
        <v>0</v>
      </c>
      <c r="O361" s="15">
        <v>0</v>
      </c>
      <c r="P361" s="15">
        <v>0</v>
      </c>
      <c r="Q361" s="15">
        <v>0</v>
      </c>
      <c r="R361" s="15">
        <f t="shared" si="105"/>
        <v>0</v>
      </c>
    </row>
    <row r="362" spans="1:18" s="17" customFormat="1" x14ac:dyDescent="0.25">
      <c r="A362" s="13">
        <v>1566</v>
      </c>
      <c r="B362" s="14" t="s">
        <v>723</v>
      </c>
      <c r="C362" s="28">
        <v>41621021566</v>
      </c>
      <c r="D362" s="13">
        <v>1566</v>
      </c>
      <c r="E362" s="14" t="s">
        <v>333</v>
      </c>
      <c r="F362" s="15">
        <v>150000</v>
      </c>
      <c r="G362" s="15">
        <v>150000</v>
      </c>
      <c r="H362" s="15">
        <v>150000</v>
      </c>
      <c r="I362" s="15">
        <v>150000</v>
      </c>
      <c r="J362" s="15">
        <v>150000</v>
      </c>
      <c r="K362" s="15">
        <v>150000</v>
      </c>
      <c r="L362" s="15">
        <v>150000</v>
      </c>
      <c r="M362" s="15">
        <v>150000</v>
      </c>
      <c r="N362" s="15">
        <v>150000</v>
      </c>
      <c r="O362" s="15">
        <v>150000</v>
      </c>
      <c r="P362" s="15">
        <v>150000</v>
      </c>
      <c r="Q362" s="15">
        <v>150000</v>
      </c>
      <c r="R362" s="15">
        <f t="shared" si="105"/>
        <v>1800000</v>
      </c>
    </row>
    <row r="363" spans="1:18" s="17" customFormat="1" x14ac:dyDescent="0.25">
      <c r="A363" s="13">
        <v>1567</v>
      </c>
      <c r="B363" s="14" t="s">
        <v>724</v>
      </c>
      <c r="C363" s="28">
        <v>41621021567</v>
      </c>
      <c r="D363" s="13">
        <v>1567</v>
      </c>
      <c r="E363" s="14" t="s">
        <v>334</v>
      </c>
      <c r="F363" s="15">
        <v>7515.8</v>
      </c>
      <c r="G363" s="15">
        <v>15207.650000000001</v>
      </c>
      <c r="H363" s="15">
        <v>16267.834999999999</v>
      </c>
      <c r="I363" s="15">
        <v>43349.974999999999</v>
      </c>
      <c r="J363" s="15">
        <v>21464.95</v>
      </c>
      <c r="K363" s="15">
        <v>27054.449999999997</v>
      </c>
      <c r="L363" s="15">
        <v>19101.75</v>
      </c>
      <c r="M363" s="15">
        <v>42040.22</v>
      </c>
      <c r="N363" s="15">
        <v>5110.05</v>
      </c>
      <c r="O363" s="15">
        <v>34623.195999999996</v>
      </c>
      <c r="P363" s="15">
        <v>12624.136199999999</v>
      </c>
      <c r="Q363" s="15">
        <v>14479.376499999998</v>
      </c>
      <c r="R363" s="15">
        <f t="shared" si="105"/>
        <v>258839.38870000001</v>
      </c>
    </row>
    <row r="364" spans="1:18" s="17" customFormat="1" x14ac:dyDescent="0.25">
      <c r="A364" s="13">
        <v>1564</v>
      </c>
      <c r="B364" s="14" t="s">
        <v>725</v>
      </c>
      <c r="C364" s="28">
        <v>41621021564</v>
      </c>
      <c r="D364" s="13">
        <v>1564</v>
      </c>
      <c r="E364" s="14" t="s">
        <v>335</v>
      </c>
      <c r="F364" s="15">
        <v>0</v>
      </c>
      <c r="G364" s="15">
        <v>0</v>
      </c>
      <c r="H364" s="15">
        <v>0</v>
      </c>
      <c r="I364" s="15">
        <v>0</v>
      </c>
      <c r="J364" s="15">
        <v>0</v>
      </c>
      <c r="K364" s="15">
        <v>0</v>
      </c>
      <c r="L364" s="15">
        <v>0</v>
      </c>
      <c r="M364" s="15">
        <v>0</v>
      </c>
      <c r="N364" s="15">
        <v>0</v>
      </c>
      <c r="O364" s="15">
        <v>0</v>
      </c>
      <c r="P364" s="15">
        <v>0</v>
      </c>
      <c r="Q364" s="15">
        <v>0</v>
      </c>
      <c r="R364" s="15">
        <f t="shared" si="105"/>
        <v>0</v>
      </c>
    </row>
    <row r="365" spans="1:18" s="17" customFormat="1" x14ac:dyDescent="0.25">
      <c r="A365" s="13">
        <v>1565</v>
      </c>
      <c r="B365" s="14" t="s">
        <v>726</v>
      </c>
      <c r="C365" s="28">
        <v>41621021565</v>
      </c>
      <c r="D365" s="13">
        <v>1565</v>
      </c>
      <c r="E365" s="14" t="s">
        <v>336</v>
      </c>
      <c r="F365" s="15">
        <v>0</v>
      </c>
      <c r="G365" s="15">
        <v>0</v>
      </c>
      <c r="H365" s="15">
        <v>0</v>
      </c>
      <c r="I365" s="15">
        <v>0</v>
      </c>
      <c r="J365" s="15">
        <v>0</v>
      </c>
      <c r="K365" s="15">
        <v>0</v>
      </c>
      <c r="L365" s="15">
        <v>0</v>
      </c>
      <c r="M365" s="15">
        <v>0</v>
      </c>
      <c r="N365" s="15">
        <v>0</v>
      </c>
      <c r="O365" s="15">
        <v>0</v>
      </c>
      <c r="P365" s="15">
        <v>0</v>
      </c>
      <c r="Q365" s="15">
        <v>0</v>
      </c>
      <c r="R365" s="15">
        <f t="shared" si="105"/>
        <v>0</v>
      </c>
    </row>
    <row r="366" spans="1:18" s="17" customFormat="1" x14ac:dyDescent="0.25">
      <c r="A366" s="13">
        <v>1570</v>
      </c>
      <c r="B366" s="14" t="s">
        <v>727</v>
      </c>
      <c r="C366" s="28">
        <v>41621021570</v>
      </c>
      <c r="D366" s="13">
        <v>1570</v>
      </c>
      <c r="E366" s="14" t="s">
        <v>337</v>
      </c>
      <c r="F366" s="15">
        <v>39881.574999999997</v>
      </c>
      <c r="G366" s="15">
        <v>58042.845000000001</v>
      </c>
      <c r="H366" s="15">
        <v>135758.83500000002</v>
      </c>
      <c r="I366" s="15">
        <v>71641.58</v>
      </c>
      <c r="J366" s="15">
        <v>166300.10999999999</v>
      </c>
      <c r="K366" s="15">
        <v>145662.5</v>
      </c>
      <c r="L366" s="15">
        <v>201273.80499999999</v>
      </c>
      <c r="M366" s="15">
        <v>28058.1</v>
      </c>
      <c r="N366" s="15">
        <v>67580.960000000006</v>
      </c>
      <c r="O366" s="15">
        <v>48392.861199999999</v>
      </c>
      <c r="P366" s="15">
        <v>15076.032700000002</v>
      </c>
      <c r="Q366" s="15">
        <v>249487.04300000001</v>
      </c>
      <c r="R366" s="15">
        <f t="shared" si="105"/>
        <v>1227156.2468999999</v>
      </c>
    </row>
    <row r="367" spans="1:18" s="17" customFormat="1" x14ac:dyDescent="0.25">
      <c r="A367" s="13">
        <v>1571</v>
      </c>
      <c r="B367" s="14" t="s">
        <v>728</v>
      </c>
      <c r="C367" s="28">
        <v>41621021571</v>
      </c>
      <c r="D367" s="13">
        <v>1571</v>
      </c>
      <c r="E367" s="14" t="s">
        <v>338</v>
      </c>
      <c r="F367" s="15">
        <v>123756.905</v>
      </c>
      <c r="G367" s="15">
        <v>204931.65</v>
      </c>
      <c r="H367" s="15">
        <v>115076.11499999999</v>
      </c>
      <c r="I367" s="15">
        <v>130888.905</v>
      </c>
      <c r="J367" s="15">
        <v>95257</v>
      </c>
      <c r="K367" s="15">
        <v>86011.205000000002</v>
      </c>
      <c r="L367" s="15">
        <v>70056.23</v>
      </c>
      <c r="M367" s="15">
        <v>104226.44499999999</v>
      </c>
      <c r="N367" s="15">
        <v>207529.158</v>
      </c>
      <c r="O367" s="15">
        <v>97261.150300000008</v>
      </c>
      <c r="P367" s="15">
        <v>126761.82920000001</v>
      </c>
      <c r="Q367" s="15">
        <v>122970.96829999998</v>
      </c>
      <c r="R367" s="15">
        <f t="shared" si="105"/>
        <v>1484727.5608000001</v>
      </c>
    </row>
    <row r="368" spans="1:18" s="17" customFormat="1" x14ac:dyDescent="0.25">
      <c r="A368" s="13">
        <v>1568</v>
      </c>
      <c r="B368" s="14" t="s">
        <v>729</v>
      </c>
      <c r="C368" s="28">
        <v>41621021568</v>
      </c>
      <c r="D368" s="13">
        <v>1568</v>
      </c>
      <c r="E368" s="14" t="s">
        <v>339</v>
      </c>
      <c r="F368" s="15">
        <v>0</v>
      </c>
      <c r="G368" s="15">
        <v>0</v>
      </c>
      <c r="H368" s="15">
        <v>0</v>
      </c>
      <c r="I368" s="15">
        <v>0</v>
      </c>
      <c r="J368" s="15">
        <v>0</v>
      </c>
      <c r="K368" s="15">
        <v>0</v>
      </c>
      <c r="L368" s="15">
        <v>0</v>
      </c>
      <c r="M368" s="15">
        <v>0</v>
      </c>
      <c r="N368" s="15">
        <v>0</v>
      </c>
      <c r="O368" s="15">
        <v>0</v>
      </c>
      <c r="P368" s="15">
        <v>0</v>
      </c>
      <c r="Q368" s="15">
        <v>0</v>
      </c>
      <c r="R368" s="15">
        <f t="shared" si="105"/>
        <v>0</v>
      </c>
    </row>
    <row r="369" spans="1:18" s="17" customFormat="1" x14ac:dyDescent="0.25">
      <c r="A369" s="13">
        <v>1569</v>
      </c>
      <c r="B369" s="14" t="s">
        <v>730</v>
      </c>
      <c r="C369" s="28">
        <v>41621021569</v>
      </c>
      <c r="D369" s="13">
        <v>1569</v>
      </c>
      <c r="E369" s="14" t="s">
        <v>340</v>
      </c>
      <c r="F369" s="15">
        <v>0</v>
      </c>
      <c r="G369" s="15">
        <v>0</v>
      </c>
      <c r="H369" s="15">
        <v>0</v>
      </c>
      <c r="I369" s="15">
        <v>0</v>
      </c>
      <c r="J369" s="15">
        <v>0</v>
      </c>
      <c r="K369" s="15">
        <v>0</v>
      </c>
      <c r="L369" s="15">
        <v>0</v>
      </c>
      <c r="M369" s="15">
        <v>0</v>
      </c>
      <c r="N369" s="15">
        <v>0</v>
      </c>
      <c r="O369" s="15">
        <v>0</v>
      </c>
      <c r="P369" s="15">
        <v>0</v>
      </c>
      <c r="Q369" s="15">
        <v>0</v>
      </c>
      <c r="R369" s="15">
        <f t="shared" si="105"/>
        <v>0</v>
      </c>
    </row>
    <row r="370" spans="1:18" s="17" customFormat="1" x14ac:dyDescent="0.25">
      <c r="A370" s="13">
        <v>1572</v>
      </c>
      <c r="B370" s="14" t="s">
        <v>731</v>
      </c>
      <c r="C370" s="28">
        <v>41621021572</v>
      </c>
      <c r="D370" s="13">
        <v>1572</v>
      </c>
      <c r="E370" s="14" t="s">
        <v>341</v>
      </c>
      <c r="F370" s="15">
        <v>0</v>
      </c>
      <c r="G370" s="15">
        <v>0</v>
      </c>
      <c r="H370" s="15">
        <v>0</v>
      </c>
      <c r="I370" s="15">
        <v>0</v>
      </c>
      <c r="J370" s="15">
        <v>0</v>
      </c>
      <c r="K370" s="15">
        <v>0</v>
      </c>
      <c r="L370" s="15">
        <v>0</v>
      </c>
      <c r="M370" s="15">
        <v>0</v>
      </c>
      <c r="N370" s="15">
        <v>0</v>
      </c>
      <c r="O370" s="15">
        <v>0</v>
      </c>
      <c r="P370" s="15">
        <v>0</v>
      </c>
      <c r="Q370" s="15">
        <v>0</v>
      </c>
      <c r="R370" s="15">
        <f t="shared" si="105"/>
        <v>0</v>
      </c>
    </row>
    <row r="371" spans="1:18" s="17" customFormat="1" x14ac:dyDescent="0.25">
      <c r="A371" s="13">
        <v>1573</v>
      </c>
      <c r="B371" s="14" t="s">
        <v>732</v>
      </c>
      <c r="C371" s="28">
        <v>41621021573</v>
      </c>
      <c r="D371" s="13">
        <v>1573</v>
      </c>
      <c r="E371" s="14" t="s">
        <v>342</v>
      </c>
      <c r="F371" s="15">
        <v>0</v>
      </c>
      <c r="G371" s="15">
        <v>0</v>
      </c>
      <c r="H371" s="15">
        <v>0</v>
      </c>
      <c r="I371" s="15">
        <v>0</v>
      </c>
      <c r="J371" s="15">
        <v>0</v>
      </c>
      <c r="K371" s="15">
        <v>0</v>
      </c>
      <c r="L371" s="15">
        <v>0</v>
      </c>
      <c r="M371" s="15">
        <v>0</v>
      </c>
      <c r="N371" s="15">
        <v>0</v>
      </c>
      <c r="O371" s="15">
        <v>0</v>
      </c>
      <c r="P371" s="15">
        <v>0</v>
      </c>
      <c r="Q371" s="15">
        <v>0</v>
      </c>
      <c r="R371" s="15">
        <f t="shared" si="105"/>
        <v>0</v>
      </c>
    </row>
    <row r="372" spans="1:18" s="17" customFormat="1" x14ac:dyDescent="0.25">
      <c r="A372" s="13">
        <v>1574</v>
      </c>
      <c r="B372" s="14" t="s">
        <v>733</v>
      </c>
      <c r="C372" s="28">
        <v>41621021574</v>
      </c>
      <c r="D372" s="13">
        <v>1574</v>
      </c>
      <c r="E372" s="14" t="s">
        <v>343</v>
      </c>
      <c r="F372" s="15">
        <v>4000</v>
      </c>
      <c r="G372" s="15">
        <v>4000</v>
      </c>
      <c r="H372" s="15">
        <v>4000</v>
      </c>
      <c r="I372" s="15">
        <v>4000</v>
      </c>
      <c r="J372" s="15">
        <v>4000</v>
      </c>
      <c r="K372" s="15">
        <v>4000</v>
      </c>
      <c r="L372" s="15">
        <v>4000</v>
      </c>
      <c r="M372" s="15">
        <v>4000</v>
      </c>
      <c r="N372" s="15">
        <v>4000</v>
      </c>
      <c r="O372" s="15">
        <v>4000</v>
      </c>
      <c r="P372" s="15">
        <v>4000</v>
      </c>
      <c r="Q372" s="15">
        <v>4000</v>
      </c>
      <c r="R372" s="15">
        <f t="shared" si="105"/>
        <v>48000</v>
      </c>
    </row>
    <row r="373" spans="1:18" s="17" customFormat="1" x14ac:dyDescent="0.25">
      <c r="A373" s="13">
        <v>1576</v>
      </c>
      <c r="B373" s="14" t="s">
        <v>734</v>
      </c>
      <c r="C373" s="28">
        <v>41621021576</v>
      </c>
      <c r="D373" s="13">
        <v>1576</v>
      </c>
      <c r="E373" s="14" t="s">
        <v>344</v>
      </c>
      <c r="F373" s="15">
        <v>0</v>
      </c>
      <c r="G373" s="15">
        <v>0</v>
      </c>
      <c r="H373" s="15">
        <v>0</v>
      </c>
      <c r="I373" s="15">
        <v>0</v>
      </c>
      <c r="J373" s="15">
        <v>0</v>
      </c>
      <c r="K373" s="15">
        <v>0</v>
      </c>
      <c r="L373" s="15">
        <v>0</v>
      </c>
      <c r="M373" s="15">
        <v>0</v>
      </c>
      <c r="N373" s="15">
        <v>0</v>
      </c>
      <c r="O373" s="15">
        <v>0</v>
      </c>
      <c r="P373" s="15">
        <v>0</v>
      </c>
      <c r="Q373" s="15">
        <v>0</v>
      </c>
      <c r="R373" s="15">
        <f t="shared" si="105"/>
        <v>0</v>
      </c>
    </row>
    <row r="374" spans="1:18" s="17" customFormat="1" x14ac:dyDescent="0.25">
      <c r="A374" s="13">
        <v>1577</v>
      </c>
      <c r="B374" s="14" t="s">
        <v>735</v>
      </c>
      <c r="C374" s="28">
        <v>41621021577</v>
      </c>
      <c r="D374" s="13">
        <v>1577</v>
      </c>
      <c r="E374" s="14" t="s">
        <v>345</v>
      </c>
      <c r="F374" s="15">
        <v>0</v>
      </c>
      <c r="G374" s="15">
        <v>0</v>
      </c>
      <c r="H374" s="15">
        <v>0</v>
      </c>
      <c r="I374" s="15">
        <v>0</v>
      </c>
      <c r="J374" s="15">
        <v>0</v>
      </c>
      <c r="K374" s="15">
        <v>0</v>
      </c>
      <c r="L374" s="15">
        <v>0</v>
      </c>
      <c r="M374" s="15">
        <v>0</v>
      </c>
      <c r="N374" s="15">
        <v>0</v>
      </c>
      <c r="O374" s="15">
        <v>0</v>
      </c>
      <c r="P374" s="15">
        <v>0</v>
      </c>
      <c r="Q374" s="15">
        <v>0</v>
      </c>
      <c r="R374" s="15">
        <f t="shared" si="105"/>
        <v>0</v>
      </c>
    </row>
    <row r="375" spans="1:18" s="17" customFormat="1" x14ac:dyDescent="0.25">
      <c r="A375" s="13">
        <v>1578</v>
      </c>
      <c r="B375" s="14" t="s">
        <v>736</v>
      </c>
      <c r="C375" s="28">
        <v>41621021578</v>
      </c>
      <c r="D375" s="13">
        <v>1578</v>
      </c>
      <c r="E375" s="14" t="s">
        <v>346</v>
      </c>
      <c r="F375" s="15">
        <v>0</v>
      </c>
      <c r="G375" s="15">
        <v>0</v>
      </c>
      <c r="H375" s="15">
        <v>0</v>
      </c>
      <c r="I375" s="15">
        <v>0</v>
      </c>
      <c r="J375" s="15">
        <v>0</v>
      </c>
      <c r="K375" s="15">
        <v>0</v>
      </c>
      <c r="L375" s="15">
        <v>0</v>
      </c>
      <c r="M375" s="15">
        <v>0</v>
      </c>
      <c r="N375" s="15">
        <v>0</v>
      </c>
      <c r="O375" s="15">
        <v>0</v>
      </c>
      <c r="P375" s="15">
        <v>0</v>
      </c>
      <c r="Q375" s="15">
        <v>0</v>
      </c>
      <c r="R375" s="15">
        <f t="shared" si="105"/>
        <v>0</v>
      </c>
    </row>
    <row r="376" spans="1:18" s="17" customFormat="1" x14ac:dyDescent="0.25">
      <c r="A376" s="13">
        <v>1579</v>
      </c>
      <c r="B376" s="14" t="s">
        <v>737</v>
      </c>
      <c r="C376" s="28">
        <v>41621021579</v>
      </c>
      <c r="D376" s="13">
        <v>1579</v>
      </c>
      <c r="E376" s="14" t="s">
        <v>347</v>
      </c>
      <c r="F376" s="15">
        <v>0</v>
      </c>
      <c r="G376" s="15">
        <v>0</v>
      </c>
      <c r="H376" s="15">
        <v>0</v>
      </c>
      <c r="I376" s="15">
        <v>0</v>
      </c>
      <c r="J376" s="15">
        <v>0</v>
      </c>
      <c r="K376" s="15">
        <v>0</v>
      </c>
      <c r="L376" s="15">
        <v>0</v>
      </c>
      <c r="M376" s="15">
        <v>0</v>
      </c>
      <c r="N376" s="15">
        <v>0</v>
      </c>
      <c r="O376" s="15">
        <v>0</v>
      </c>
      <c r="P376" s="15">
        <v>0</v>
      </c>
      <c r="Q376" s="15">
        <v>0</v>
      </c>
      <c r="R376" s="15">
        <f t="shared" si="105"/>
        <v>0</v>
      </c>
    </row>
    <row r="377" spans="1:18" s="17" customFormat="1" x14ac:dyDescent="0.25">
      <c r="A377" s="13">
        <v>1580</v>
      </c>
      <c r="B377" s="14" t="s">
        <v>738</v>
      </c>
      <c r="C377" s="28">
        <v>41621021580</v>
      </c>
      <c r="D377" s="13">
        <v>1580</v>
      </c>
      <c r="E377" s="14" t="s">
        <v>348</v>
      </c>
      <c r="F377" s="15">
        <v>0</v>
      </c>
      <c r="G377" s="15">
        <v>0</v>
      </c>
      <c r="H377" s="15">
        <v>0</v>
      </c>
      <c r="I377" s="15">
        <v>0</v>
      </c>
      <c r="J377" s="15">
        <v>0</v>
      </c>
      <c r="K377" s="15">
        <v>0</v>
      </c>
      <c r="L377" s="15">
        <v>0</v>
      </c>
      <c r="M377" s="15">
        <v>0</v>
      </c>
      <c r="N377" s="15">
        <v>0</v>
      </c>
      <c r="O377" s="15">
        <v>0</v>
      </c>
      <c r="P377" s="15">
        <v>0</v>
      </c>
      <c r="Q377" s="15">
        <v>0</v>
      </c>
      <c r="R377" s="15">
        <f t="shared" si="105"/>
        <v>0</v>
      </c>
    </row>
    <row r="378" spans="1:18" s="17" customFormat="1" x14ac:dyDescent="0.25">
      <c r="A378" s="13">
        <v>1581</v>
      </c>
      <c r="B378" s="14" t="s">
        <v>739</v>
      </c>
      <c r="C378" s="28">
        <v>41621021581</v>
      </c>
      <c r="D378" s="13">
        <v>1581</v>
      </c>
      <c r="E378" s="14" t="s">
        <v>349</v>
      </c>
      <c r="F378" s="15">
        <v>0</v>
      </c>
      <c r="G378" s="15">
        <v>0</v>
      </c>
      <c r="H378" s="15">
        <v>0</v>
      </c>
      <c r="I378" s="15">
        <v>0</v>
      </c>
      <c r="J378" s="15">
        <v>0</v>
      </c>
      <c r="K378" s="15">
        <v>0</v>
      </c>
      <c r="L378" s="15">
        <v>0</v>
      </c>
      <c r="M378" s="15">
        <v>0</v>
      </c>
      <c r="N378" s="15">
        <v>0</v>
      </c>
      <c r="O378" s="15">
        <v>0</v>
      </c>
      <c r="P378" s="15">
        <v>0</v>
      </c>
      <c r="Q378" s="15">
        <v>0</v>
      </c>
      <c r="R378" s="15">
        <f t="shared" si="105"/>
        <v>0</v>
      </c>
    </row>
    <row r="379" spans="1:18" s="17" customFormat="1" x14ac:dyDescent="0.25">
      <c r="A379" s="13">
        <v>1616</v>
      </c>
      <c r="B379" s="14" t="s">
        <v>740</v>
      </c>
      <c r="C379" s="28">
        <v>41621021616</v>
      </c>
      <c r="D379" s="13">
        <v>1616</v>
      </c>
      <c r="E379" s="14" t="s">
        <v>350</v>
      </c>
      <c r="F379" s="15">
        <v>2500</v>
      </c>
      <c r="G379" s="15">
        <v>2000</v>
      </c>
      <c r="H379" s="15">
        <v>1500</v>
      </c>
      <c r="I379" s="15">
        <v>2000</v>
      </c>
      <c r="J379" s="15">
        <v>2500</v>
      </c>
      <c r="K379" s="15">
        <v>3000</v>
      </c>
      <c r="L379" s="15">
        <v>3000</v>
      </c>
      <c r="M379" s="15">
        <v>2500</v>
      </c>
      <c r="N379" s="15">
        <v>2000</v>
      </c>
      <c r="O379" s="15">
        <v>2000</v>
      </c>
      <c r="P379" s="15">
        <v>2500</v>
      </c>
      <c r="Q379" s="15">
        <v>3000</v>
      </c>
      <c r="R379" s="15">
        <f t="shared" si="105"/>
        <v>28500</v>
      </c>
    </row>
    <row r="380" spans="1:18" s="17" customFormat="1" x14ac:dyDescent="0.25">
      <c r="A380" s="13">
        <v>1617</v>
      </c>
      <c r="B380" s="14" t="s">
        <v>741</v>
      </c>
      <c r="C380" s="28">
        <v>41621021617</v>
      </c>
      <c r="D380" s="13">
        <v>1617</v>
      </c>
      <c r="E380" s="14" t="s">
        <v>351</v>
      </c>
      <c r="F380" s="15">
        <v>27710.5</v>
      </c>
      <c r="G380" s="15">
        <v>24388.58666666667</v>
      </c>
      <c r="H380" s="15">
        <v>24896.100000000002</v>
      </c>
      <c r="I380" s="15">
        <v>21598.11</v>
      </c>
      <c r="J380" s="15">
        <v>22293.933333333331</v>
      </c>
      <c r="K380" s="15">
        <v>19572.27</v>
      </c>
      <c r="L380" s="15">
        <v>27753.75</v>
      </c>
      <c r="M380" s="15">
        <v>26396.74666666667</v>
      </c>
      <c r="N380" s="15">
        <v>14358.1</v>
      </c>
      <c r="O380" s="15">
        <v>21388.266900000002</v>
      </c>
      <c r="P380" s="15">
        <v>19885.416700000002</v>
      </c>
      <c r="Q380" s="15">
        <v>27075.730500000001</v>
      </c>
      <c r="R380" s="15">
        <f t="shared" si="105"/>
        <v>277317.51076666667</v>
      </c>
    </row>
    <row r="381" spans="1:18" s="17" customFormat="1" x14ac:dyDescent="0.25">
      <c r="A381" s="13">
        <v>1595</v>
      </c>
      <c r="B381" s="14" t="s">
        <v>742</v>
      </c>
      <c r="C381" s="28">
        <v>41621021595</v>
      </c>
      <c r="D381" s="13">
        <v>1595</v>
      </c>
      <c r="E381" s="14" t="s">
        <v>352</v>
      </c>
      <c r="F381" s="15">
        <v>0</v>
      </c>
      <c r="G381" s="15">
        <v>0</v>
      </c>
      <c r="H381" s="15">
        <v>0</v>
      </c>
      <c r="I381" s="15">
        <v>0</v>
      </c>
      <c r="J381" s="15">
        <v>0</v>
      </c>
      <c r="K381" s="15">
        <v>0</v>
      </c>
      <c r="L381" s="15">
        <v>0</v>
      </c>
      <c r="M381" s="15">
        <v>0</v>
      </c>
      <c r="N381" s="15">
        <v>0</v>
      </c>
      <c r="O381" s="15">
        <v>0</v>
      </c>
      <c r="P381" s="15">
        <v>0</v>
      </c>
      <c r="Q381" s="15">
        <v>0</v>
      </c>
      <c r="R381" s="15">
        <f t="shared" si="105"/>
        <v>0</v>
      </c>
    </row>
    <row r="382" spans="1:18" s="17" customFormat="1" x14ac:dyDescent="0.25">
      <c r="A382" s="13">
        <v>1613</v>
      </c>
      <c r="B382" s="14" t="s">
        <v>743</v>
      </c>
      <c r="C382" s="28">
        <v>41621021613</v>
      </c>
      <c r="D382" s="13">
        <v>1613</v>
      </c>
      <c r="E382" s="14" t="s">
        <v>353</v>
      </c>
      <c r="F382" s="15">
        <v>0</v>
      </c>
      <c r="G382" s="15">
        <v>219628.27709650723</v>
      </c>
      <c r="H382" s="15">
        <v>91419.745954917395</v>
      </c>
      <c r="I382" s="15">
        <v>99703.258711927192</v>
      </c>
      <c r="J382" s="15">
        <v>88668.305612797762</v>
      </c>
      <c r="K382" s="15">
        <v>105795.62760030593</v>
      </c>
      <c r="L382" s="15">
        <v>55575.946386707146</v>
      </c>
      <c r="M382" s="15">
        <v>39942.220352438242</v>
      </c>
      <c r="N382" s="15">
        <v>56807.161669395064</v>
      </c>
      <c r="O382" s="15">
        <v>95212.409283396686</v>
      </c>
      <c r="P382" s="15">
        <v>72802.45501201041</v>
      </c>
      <c r="Q382" s="15">
        <v>231182.92779959683</v>
      </c>
      <c r="R382" s="15">
        <f t="shared" si="105"/>
        <v>1156738.3354799999</v>
      </c>
    </row>
    <row r="383" spans="1:18" s="17" customFormat="1" x14ac:dyDescent="0.25">
      <c r="A383" s="13">
        <v>1614</v>
      </c>
      <c r="B383" s="14" t="s">
        <v>744</v>
      </c>
      <c r="C383" s="28">
        <v>41621021614</v>
      </c>
      <c r="D383" s="13">
        <v>1614</v>
      </c>
      <c r="E383" s="14" t="s">
        <v>354</v>
      </c>
      <c r="F383" s="15">
        <v>23000</v>
      </c>
      <c r="G383" s="15">
        <v>23000</v>
      </c>
      <c r="H383" s="15">
        <v>23000</v>
      </c>
      <c r="I383" s="15">
        <v>11500</v>
      </c>
      <c r="J383" s="15">
        <v>23000</v>
      </c>
      <c r="K383" s="15">
        <v>23000</v>
      </c>
      <c r="L383" s="15">
        <v>23000</v>
      </c>
      <c r="M383" s="15">
        <v>23000</v>
      </c>
      <c r="N383" s="15">
        <v>23000</v>
      </c>
      <c r="O383" s="15">
        <v>23000</v>
      </c>
      <c r="P383" s="15">
        <v>23000</v>
      </c>
      <c r="Q383" s="15">
        <v>11500</v>
      </c>
      <c r="R383" s="15">
        <f t="shared" si="105"/>
        <v>253000</v>
      </c>
    </row>
    <row r="384" spans="1:18" s="17" customFormat="1" x14ac:dyDescent="0.25">
      <c r="A384" s="13">
        <v>1615</v>
      </c>
      <c r="B384" s="14" t="s">
        <v>745</v>
      </c>
      <c r="C384" s="28">
        <v>41621021615</v>
      </c>
      <c r="D384" s="13">
        <v>1615</v>
      </c>
      <c r="E384" s="14" t="s">
        <v>355</v>
      </c>
      <c r="F384" s="15">
        <v>0</v>
      </c>
      <c r="G384" s="15">
        <v>0</v>
      </c>
      <c r="H384" s="15">
        <v>0</v>
      </c>
      <c r="I384" s="15">
        <v>0</v>
      </c>
      <c r="J384" s="15">
        <v>0</v>
      </c>
      <c r="K384" s="15">
        <v>0</v>
      </c>
      <c r="L384" s="15">
        <v>0</v>
      </c>
      <c r="M384" s="15">
        <v>0</v>
      </c>
      <c r="N384" s="15">
        <v>0</v>
      </c>
      <c r="O384" s="15">
        <v>0</v>
      </c>
      <c r="P384" s="15">
        <v>0</v>
      </c>
      <c r="Q384" s="15">
        <v>0</v>
      </c>
      <c r="R384" s="15">
        <f t="shared" si="105"/>
        <v>0</v>
      </c>
    </row>
    <row r="385" spans="1:18" s="17" customFormat="1" x14ac:dyDescent="0.25">
      <c r="A385" s="13">
        <v>1622</v>
      </c>
      <c r="B385" s="14" t="s">
        <v>746</v>
      </c>
      <c r="C385" s="28">
        <v>41621021622</v>
      </c>
      <c r="D385" s="13">
        <v>1622</v>
      </c>
      <c r="E385" s="14" t="s">
        <v>356</v>
      </c>
      <c r="F385" s="15">
        <v>0</v>
      </c>
      <c r="G385" s="15">
        <v>0</v>
      </c>
      <c r="H385" s="15">
        <v>0</v>
      </c>
      <c r="I385" s="15">
        <v>0</v>
      </c>
      <c r="J385" s="15">
        <v>0</v>
      </c>
      <c r="K385" s="15">
        <v>0</v>
      </c>
      <c r="L385" s="15">
        <v>0</v>
      </c>
      <c r="M385" s="15">
        <v>0</v>
      </c>
      <c r="N385" s="15">
        <v>0</v>
      </c>
      <c r="O385" s="15">
        <v>0</v>
      </c>
      <c r="P385" s="15">
        <v>0</v>
      </c>
      <c r="Q385" s="15">
        <v>0</v>
      </c>
      <c r="R385" s="15">
        <f t="shared" si="105"/>
        <v>0</v>
      </c>
    </row>
    <row r="386" spans="1:18" s="17" customFormat="1" x14ac:dyDescent="0.25">
      <c r="A386" s="13">
        <v>1623</v>
      </c>
      <c r="B386" s="14" t="s">
        <v>747</v>
      </c>
      <c r="C386" s="28">
        <v>41621021623</v>
      </c>
      <c r="D386" s="13">
        <v>1623</v>
      </c>
      <c r="E386" s="14" t="s">
        <v>357</v>
      </c>
      <c r="F386" s="15">
        <v>0</v>
      </c>
      <c r="G386" s="15">
        <v>0</v>
      </c>
      <c r="H386" s="15">
        <v>0</v>
      </c>
      <c r="I386" s="15">
        <v>0</v>
      </c>
      <c r="J386" s="15">
        <v>0</v>
      </c>
      <c r="K386" s="15">
        <v>0</v>
      </c>
      <c r="L386" s="15">
        <v>0</v>
      </c>
      <c r="M386" s="15">
        <v>0</v>
      </c>
      <c r="N386" s="15">
        <v>0</v>
      </c>
      <c r="O386" s="15">
        <v>0</v>
      </c>
      <c r="P386" s="15">
        <v>0</v>
      </c>
      <c r="Q386" s="15">
        <v>0</v>
      </c>
      <c r="R386" s="15">
        <f t="shared" si="105"/>
        <v>0</v>
      </c>
    </row>
    <row r="387" spans="1:18" s="17" customFormat="1" x14ac:dyDescent="0.25">
      <c r="A387" s="16"/>
      <c r="B387" s="11"/>
      <c r="C387" s="49"/>
      <c r="D387" s="16"/>
      <c r="E387" s="11" t="s">
        <v>358</v>
      </c>
      <c r="F387" s="12">
        <f t="shared" ref="F387:R387" si="106">SUM(F388:F401)</f>
        <v>12933472.690000001</v>
      </c>
      <c r="G387" s="12">
        <f t="shared" si="106"/>
        <v>13127838.595000001</v>
      </c>
      <c r="H387" s="12">
        <f t="shared" si="106"/>
        <v>7218646.0666666664</v>
      </c>
      <c r="I387" s="12">
        <f t="shared" si="106"/>
        <v>2752031.5833333335</v>
      </c>
      <c r="J387" s="12">
        <f t="shared" si="106"/>
        <v>4714747.6433333335</v>
      </c>
      <c r="K387" s="12">
        <f t="shared" si="106"/>
        <v>11958457.626666667</v>
      </c>
      <c r="L387" s="12">
        <f t="shared" si="106"/>
        <v>5952902.1333333319</v>
      </c>
      <c r="M387" s="12">
        <f t="shared" si="106"/>
        <v>10060281.369999999</v>
      </c>
      <c r="N387" s="12">
        <f t="shared" si="106"/>
        <v>5340527.0649999995</v>
      </c>
      <c r="O387" s="12">
        <f t="shared" si="106"/>
        <v>3134733.6268499992</v>
      </c>
      <c r="P387" s="12">
        <f t="shared" si="106"/>
        <v>5688769.8533333363</v>
      </c>
      <c r="Q387" s="12">
        <f t="shared" si="106"/>
        <v>3850046.78</v>
      </c>
      <c r="R387" s="12">
        <f t="shared" si="106"/>
        <v>86732455.03351666</v>
      </c>
    </row>
    <row r="388" spans="1:18" s="17" customFormat="1" x14ac:dyDescent="0.25">
      <c r="A388" s="13">
        <v>1403</v>
      </c>
      <c r="B388" s="14" t="s">
        <v>748</v>
      </c>
      <c r="C388" s="28">
        <v>41691021403</v>
      </c>
      <c r="D388" s="13">
        <v>1403</v>
      </c>
      <c r="E388" s="14" t="s">
        <v>359</v>
      </c>
      <c r="F388" s="15">
        <v>458470.5</v>
      </c>
      <c r="G388" s="15">
        <v>486076.5</v>
      </c>
      <c r="H388" s="15">
        <v>419023.5</v>
      </c>
      <c r="I388" s="15">
        <v>489339</v>
      </c>
      <c r="J388" s="15">
        <v>478144</v>
      </c>
      <c r="K388" s="15">
        <v>496138.5</v>
      </c>
      <c r="L388" s="15">
        <v>498299.83999999997</v>
      </c>
      <c r="M388" s="15">
        <v>494173</v>
      </c>
      <c r="N388" s="15">
        <v>413827</v>
      </c>
      <c r="O388" s="15">
        <v>501662.57</v>
      </c>
      <c r="P388" s="15">
        <v>507462</v>
      </c>
      <c r="Q388" s="15">
        <v>494455.5</v>
      </c>
      <c r="R388" s="15">
        <f t="shared" ref="R388:R401" si="107">SUM(F388:Q388)</f>
        <v>5737071.9100000001</v>
      </c>
    </row>
    <row r="389" spans="1:18" s="17" customFormat="1" x14ac:dyDescent="0.25">
      <c r="A389" s="13">
        <v>1594</v>
      </c>
      <c r="B389" s="14" t="s">
        <v>749</v>
      </c>
      <c r="C389" s="28">
        <v>41691021594</v>
      </c>
      <c r="D389" s="13">
        <v>1594</v>
      </c>
      <c r="E389" s="14" t="s">
        <v>360</v>
      </c>
      <c r="F389" s="15">
        <v>0</v>
      </c>
      <c r="G389" s="15">
        <v>0</v>
      </c>
      <c r="H389" s="15">
        <v>0</v>
      </c>
      <c r="I389" s="15">
        <v>0</v>
      </c>
      <c r="J389" s="15">
        <v>0</v>
      </c>
      <c r="K389" s="15">
        <v>0</v>
      </c>
      <c r="L389" s="15">
        <v>0</v>
      </c>
      <c r="M389" s="15">
        <v>0</v>
      </c>
      <c r="N389" s="15">
        <v>0</v>
      </c>
      <c r="O389" s="15">
        <v>0</v>
      </c>
      <c r="P389" s="15">
        <v>0</v>
      </c>
      <c r="Q389" s="15">
        <v>0</v>
      </c>
      <c r="R389" s="15">
        <f t="shared" si="107"/>
        <v>0</v>
      </c>
    </row>
    <row r="390" spans="1:18" s="17" customFormat="1" x14ac:dyDescent="0.25">
      <c r="A390" s="13">
        <v>1601</v>
      </c>
      <c r="B390" s="14" t="s">
        <v>750</v>
      </c>
      <c r="C390" s="28">
        <v>41691021601</v>
      </c>
      <c r="D390" s="13">
        <v>1601</v>
      </c>
      <c r="E390" s="14" t="s">
        <v>361</v>
      </c>
      <c r="F390" s="15">
        <v>0</v>
      </c>
      <c r="G390" s="15">
        <v>0</v>
      </c>
      <c r="H390" s="15">
        <v>0</v>
      </c>
      <c r="I390" s="15">
        <v>0</v>
      </c>
      <c r="J390" s="15">
        <v>0</v>
      </c>
      <c r="K390" s="15">
        <v>0</v>
      </c>
      <c r="L390" s="15">
        <v>0</v>
      </c>
      <c r="M390" s="15">
        <v>0</v>
      </c>
      <c r="N390" s="15">
        <v>0</v>
      </c>
      <c r="O390" s="15">
        <v>0</v>
      </c>
      <c r="P390" s="15">
        <v>0</v>
      </c>
      <c r="Q390" s="15">
        <v>0</v>
      </c>
      <c r="R390" s="15">
        <f t="shared" si="107"/>
        <v>0</v>
      </c>
    </row>
    <row r="391" spans="1:18" s="17" customFormat="1" x14ac:dyDescent="0.25">
      <c r="A391" s="13">
        <v>1602</v>
      </c>
      <c r="B391" s="14" t="s">
        <v>751</v>
      </c>
      <c r="C391" s="28">
        <v>41691021602</v>
      </c>
      <c r="D391" s="13">
        <v>1602</v>
      </c>
      <c r="E391" s="14" t="s">
        <v>362</v>
      </c>
      <c r="F391" s="15">
        <v>0</v>
      </c>
      <c r="G391" s="15">
        <v>0</v>
      </c>
      <c r="H391" s="15">
        <v>0</v>
      </c>
      <c r="I391" s="15">
        <v>0</v>
      </c>
      <c r="J391" s="15">
        <v>0</v>
      </c>
      <c r="K391" s="15">
        <v>0</v>
      </c>
      <c r="L391" s="15">
        <v>0</v>
      </c>
      <c r="M391" s="15">
        <v>0</v>
      </c>
      <c r="N391" s="15">
        <v>0</v>
      </c>
      <c r="O391" s="15">
        <v>0</v>
      </c>
      <c r="P391" s="15">
        <v>0</v>
      </c>
      <c r="Q391" s="15">
        <v>0</v>
      </c>
      <c r="R391" s="15">
        <f t="shared" si="107"/>
        <v>0</v>
      </c>
    </row>
    <row r="392" spans="1:18" s="17" customFormat="1" x14ac:dyDescent="0.25">
      <c r="A392" s="13">
        <v>1603</v>
      </c>
      <c r="B392" s="14" t="s">
        <v>752</v>
      </c>
      <c r="C392" s="28">
        <v>41691021603</v>
      </c>
      <c r="D392" s="13">
        <v>1603</v>
      </c>
      <c r="E392" s="14" t="s">
        <v>363</v>
      </c>
      <c r="F392" s="15">
        <v>0</v>
      </c>
      <c r="G392" s="15">
        <v>0</v>
      </c>
      <c r="H392" s="15">
        <v>0</v>
      </c>
      <c r="I392" s="15">
        <v>0</v>
      </c>
      <c r="J392" s="15">
        <v>0</v>
      </c>
      <c r="K392" s="15">
        <v>0</v>
      </c>
      <c r="L392" s="15">
        <v>0</v>
      </c>
      <c r="M392" s="15">
        <v>0</v>
      </c>
      <c r="N392" s="15">
        <v>0</v>
      </c>
      <c r="O392" s="15">
        <v>0</v>
      </c>
      <c r="P392" s="15">
        <v>0</v>
      </c>
      <c r="Q392" s="15">
        <v>0</v>
      </c>
      <c r="R392" s="15">
        <f t="shared" si="107"/>
        <v>0</v>
      </c>
    </row>
    <row r="393" spans="1:18" s="17" customFormat="1" x14ac:dyDescent="0.25">
      <c r="A393" s="13">
        <v>1604</v>
      </c>
      <c r="B393" s="14" t="s">
        <v>753</v>
      </c>
      <c r="C393" s="28">
        <v>41691021604</v>
      </c>
      <c r="D393" s="13">
        <v>1604</v>
      </c>
      <c r="E393" s="14" t="s">
        <v>364</v>
      </c>
      <c r="F393" s="15">
        <v>0</v>
      </c>
      <c r="G393" s="15">
        <v>0</v>
      </c>
      <c r="H393" s="15">
        <v>0</v>
      </c>
      <c r="I393" s="15">
        <v>0</v>
      </c>
      <c r="J393" s="15">
        <v>0</v>
      </c>
      <c r="K393" s="15">
        <v>0</v>
      </c>
      <c r="L393" s="15">
        <v>0</v>
      </c>
      <c r="M393" s="15">
        <v>0</v>
      </c>
      <c r="N393" s="15">
        <v>0</v>
      </c>
      <c r="O393" s="15">
        <v>0</v>
      </c>
      <c r="P393" s="15">
        <v>0</v>
      </c>
      <c r="Q393" s="15">
        <v>0</v>
      </c>
      <c r="R393" s="15">
        <f t="shared" si="107"/>
        <v>0</v>
      </c>
    </row>
    <row r="394" spans="1:18" s="17" customFormat="1" x14ac:dyDescent="0.25">
      <c r="A394" s="13">
        <v>1605</v>
      </c>
      <c r="B394" s="14" t="s">
        <v>754</v>
      </c>
      <c r="C394" s="28">
        <v>41691021605</v>
      </c>
      <c r="D394" s="13">
        <v>1605</v>
      </c>
      <c r="E394" s="14" t="s">
        <v>365</v>
      </c>
      <c r="F394" s="15">
        <v>0</v>
      </c>
      <c r="G394" s="15">
        <v>0</v>
      </c>
      <c r="H394" s="15">
        <v>0</v>
      </c>
      <c r="I394" s="15">
        <v>0</v>
      </c>
      <c r="J394" s="15">
        <v>0</v>
      </c>
      <c r="K394" s="15">
        <v>0</v>
      </c>
      <c r="L394" s="15">
        <v>0</v>
      </c>
      <c r="M394" s="15">
        <v>0</v>
      </c>
      <c r="N394" s="15">
        <v>0</v>
      </c>
      <c r="O394" s="15">
        <v>0</v>
      </c>
      <c r="P394" s="15">
        <v>0</v>
      </c>
      <c r="Q394" s="15">
        <v>0</v>
      </c>
      <c r="R394" s="15">
        <f t="shared" si="107"/>
        <v>0</v>
      </c>
    </row>
    <row r="395" spans="1:18" s="17" customFormat="1" x14ac:dyDescent="0.25">
      <c r="A395" s="13">
        <v>1606</v>
      </c>
      <c r="B395" s="14" t="s">
        <v>755</v>
      </c>
      <c r="C395" s="28">
        <v>41691021606</v>
      </c>
      <c r="D395" s="13">
        <v>1606</v>
      </c>
      <c r="E395" s="14" t="s">
        <v>366</v>
      </c>
      <c r="F395" s="15">
        <v>0</v>
      </c>
      <c r="G395" s="15">
        <v>0</v>
      </c>
      <c r="H395" s="15">
        <v>0</v>
      </c>
      <c r="I395" s="15">
        <v>0</v>
      </c>
      <c r="J395" s="15">
        <v>0</v>
      </c>
      <c r="K395" s="15">
        <v>0</v>
      </c>
      <c r="L395" s="15">
        <v>0</v>
      </c>
      <c r="M395" s="15">
        <v>0</v>
      </c>
      <c r="N395" s="15">
        <v>0</v>
      </c>
      <c r="O395" s="15">
        <v>0</v>
      </c>
      <c r="P395" s="15">
        <v>0</v>
      </c>
      <c r="Q395" s="15">
        <v>0</v>
      </c>
      <c r="R395" s="15">
        <f t="shared" si="107"/>
        <v>0</v>
      </c>
    </row>
    <row r="396" spans="1:18" s="17" customFormat="1" x14ac:dyDescent="0.25">
      <c r="A396" s="13">
        <v>1607</v>
      </c>
      <c r="B396" s="14" t="s">
        <v>756</v>
      </c>
      <c r="C396" s="28">
        <v>41691021607</v>
      </c>
      <c r="D396" s="13">
        <v>1607</v>
      </c>
      <c r="E396" s="14" t="s">
        <v>367</v>
      </c>
      <c r="F396" s="15">
        <v>0</v>
      </c>
      <c r="G396" s="15">
        <v>0</v>
      </c>
      <c r="H396" s="15">
        <v>0</v>
      </c>
      <c r="I396" s="15">
        <v>0</v>
      </c>
      <c r="J396" s="15">
        <v>0</v>
      </c>
      <c r="K396" s="15">
        <v>0</v>
      </c>
      <c r="L396" s="15">
        <v>0</v>
      </c>
      <c r="M396" s="15">
        <v>0</v>
      </c>
      <c r="N396" s="15">
        <v>0</v>
      </c>
      <c r="O396" s="15">
        <v>0</v>
      </c>
      <c r="P396" s="15">
        <v>0</v>
      </c>
      <c r="Q396" s="15">
        <v>0</v>
      </c>
      <c r="R396" s="15">
        <f t="shared" si="107"/>
        <v>0</v>
      </c>
    </row>
    <row r="397" spans="1:18" s="17" customFormat="1" x14ac:dyDescent="0.25">
      <c r="A397" s="13">
        <v>1758</v>
      </c>
      <c r="B397" s="14" t="s">
        <v>757</v>
      </c>
      <c r="C397" s="28">
        <v>41691021758</v>
      </c>
      <c r="D397" s="13">
        <v>1758</v>
      </c>
      <c r="E397" s="14" t="s">
        <v>368</v>
      </c>
      <c r="F397" s="15">
        <v>0</v>
      </c>
      <c r="G397" s="15">
        <v>0</v>
      </c>
      <c r="H397" s="15">
        <v>0</v>
      </c>
      <c r="I397" s="15">
        <v>0</v>
      </c>
      <c r="J397" s="15">
        <v>0</v>
      </c>
      <c r="K397" s="15">
        <v>0</v>
      </c>
      <c r="L397" s="15">
        <v>0</v>
      </c>
      <c r="M397" s="15">
        <v>0</v>
      </c>
      <c r="N397" s="15">
        <v>0</v>
      </c>
      <c r="O397" s="15">
        <v>0</v>
      </c>
      <c r="P397" s="15">
        <v>0</v>
      </c>
      <c r="Q397" s="15">
        <v>0</v>
      </c>
      <c r="R397" s="15">
        <f t="shared" si="107"/>
        <v>0</v>
      </c>
    </row>
    <row r="398" spans="1:18" s="17" customFormat="1" x14ac:dyDescent="0.25">
      <c r="A398" s="13">
        <v>2054</v>
      </c>
      <c r="B398" s="14" t="s">
        <v>369</v>
      </c>
      <c r="C398" s="28">
        <v>41691022054</v>
      </c>
      <c r="D398" s="13">
        <v>2054</v>
      </c>
      <c r="E398" s="14" t="s">
        <v>370</v>
      </c>
      <c r="F398" s="15">
        <v>0</v>
      </c>
      <c r="G398" s="15">
        <v>0</v>
      </c>
      <c r="H398" s="15">
        <v>0</v>
      </c>
      <c r="I398" s="15">
        <v>0</v>
      </c>
      <c r="J398" s="15">
        <v>0</v>
      </c>
      <c r="K398" s="15">
        <v>0</v>
      </c>
      <c r="L398" s="15">
        <v>0</v>
      </c>
      <c r="M398" s="15">
        <v>0</v>
      </c>
      <c r="N398" s="15">
        <v>0</v>
      </c>
      <c r="O398" s="15">
        <v>0</v>
      </c>
      <c r="P398" s="15">
        <v>0</v>
      </c>
      <c r="Q398" s="15">
        <v>0</v>
      </c>
      <c r="R398" s="15">
        <f t="shared" si="107"/>
        <v>0</v>
      </c>
    </row>
    <row r="399" spans="1:18" s="17" customFormat="1" x14ac:dyDescent="0.25">
      <c r="A399" s="13">
        <v>2103</v>
      </c>
      <c r="B399" s="14" t="s">
        <v>758</v>
      </c>
      <c r="C399" s="28">
        <v>41691022103</v>
      </c>
      <c r="D399" s="13">
        <v>2103</v>
      </c>
      <c r="E399" s="14" t="s">
        <v>371</v>
      </c>
      <c r="F399" s="15">
        <v>0</v>
      </c>
      <c r="G399" s="15">
        <v>0</v>
      </c>
      <c r="H399" s="15">
        <v>0</v>
      </c>
      <c r="I399" s="15">
        <v>0</v>
      </c>
      <c r="J399" s="15">
        <v>0</v>
      </c>
      <c r="K399" s="15">
        <v>0</v>
      </c>
      <c r="L399" s="15">
        <v>0</v>
      </c>
      <c r="M399" s="15">
        <v>0</v>
      </c>
      <c r="N399" s="15">
        <v>0</v>
      </c>
      <c r="O399" s="15">
        <v>0</v>
      </c>
      <c r="P399" s="15">
        <v>0</v>
      </c>
      <c r="Q399" s="15">
        <v>0</v>
      </c>
      <c r="R399" s="15">
        <f t="shared" si="107"/>
        <v>0</v>
      </c>
    </row>
    <row r="400" spans="1:18" s="17" customFormat="1" x14ac:dyDescent="0.25">
      <c r="A400" s="13">
        <v>2104</v>
      </c>
      <c r="B400" s="14" t="s">
        <v>759</v>
      </c>
      <c r="C400" s="28">
        <v>41691022104</v>
      </c>
      <c r="D400" s="13">
        <v>2104</v>
      </c>
      <c r="E400" s="14" t="s">
        <v>372</v>
      </c>
      <c r="F400" s="15">
        <v>0</v>
      </c>
      <c r="G400" s="15">
        <v>0</v>
      </c>
      <c r="H400" s="15">
        <v>0</v>
      </c>
      <c r="I400" s="15">
        <v>0</v>
      </c>
      <c r="J400" s="15">
        <v>0</v>
      </c>
      <c r="K400" s="15">
        <v>0</v>
      </c>
      <c r="L400" s="15">
        <v>0</v>
      </c>
      <c r="M400" s="15">
        <v>0</v>
      </c>
      <c r="N400" s="15">
        <v>0</v>
      </c>
      <c r="O400" s="15">
        <v>0</v>
      </c>
      <c r="P400" s="15">
        <v>0</v>
      </c>
      <c r="Q400" s="15">
        <v>0</v>
      </c>
      <c r="R400" s="15">
        <f t="shared" si="107"/>
        <v>0</v>
      </c>
    </row>
    <row r="401" spans="1:18" s="17" customFormat="1" x14ac:dyDescent="0.25">
      <c r="A401" s="13">
        <v>2101</v>
      </c>
      <c r="B401" s="14" t="s">
        <v>760</v>
      </c>
      <c r="C401" s="28">
        <v>41691022101</v>
      </c>
      <c r="D401" s="13">
        <v>2101</v>
      </c>
      <c r="E401" s="14" t="s">
        <v>358</v>
      </c>
      <c r="F401" s="15">
        <v>12475002.190000001</v>
      </c>
      <c r="G401" s="15">
        <v>12641762.095000001</v>
      </c>
      <c r="H401" s="15">
        <v>6799622.5666666664</v>
      </c>
      <c r="I401" s="15">
        <v>2262692.5833333335</v>
      </c>
      <c r="J401" s="15">
        <v>4236603.6433333335</v>
      </c>
      <c r="K401" s="15">
        <v>11462319.126666667</v>
      </c>
      <c r="L401" s="15">
        <v>5454602.2933333321</v>
      </c>
      <c r="M401" s="15">
        <v>9566108.3699999992</v>
      </c>
      <c r="N401" s="15">
        <v>4926700.0649999995</v>
      </c>
      <c r="O401" s="15">
        <v>2633071.0568499994</v>
      </c>
      <c r="P401" s="15">
        <v>5181307.8533333363</v>
      </c>
      <c r="Q401" s="15">
        <v>3355591.28</v>
      </c>
      <c r="R401" s="15">
        <f t="shared" si="107"/>
        <v>80995383.123516664</v>
      </c>
    </row>
    <row r="402" spans="1:18" s="17" customFormat="1" x14ac:dyDescent="0.25">
      <c r="A402" s="13"/>
      <c r="B402" s="14"/>
      <c r="C402" s="28"/>
      <c r="D402" s="13"/>
      <c r="E402" s="11" t="s">
        <v>373</v>
      </c>
      <c r="F402" s="12"/>
      <c r="G402" s="12"/>
      <c r="H402" s="12"/>
      <c r="I402" s="12"/>
      <c r="J402" s="12"/>
      <c r="K402" s="12"/>
      <c r="L402" s="12"/>
      <c r="M402" s="12"/>
      <c r="N402" s="12"/>
      <c r="O402" s="12"/>
      <c r="P402" s="12"/>
      <c r="Q402" s="12"/>
      <c r="R402" s="12"/>
    </row>
    <row r="403" spans="1:18" s="17" customFormat="1" x14ac:dyDescent="0.25">
      <c r="A403" s="13"/>
      <c r="B403" s="14"/>
      <c r="C403" s="28"/>
      <c r="D403" s="13"/>
      <c r="E403" s="14"/>
      <c r="F403" s="15"/>
      <c r="G403" s="15"/>
      <c r="H403" s="15"/>
      <c r="I403" s="15"/>
      <c r="J403" s="15"/>
      <c r="K403" s="15"/>
      <c r="L403" s="15"/>
      <c r="M403" s="15"/>
      <c r="N403" s="15"/>
      <c r="O403" s="15"/>
      <c r="P403" s="15"/>
      <c r="Q403" s="15"/>
      <c r="R403" s="15">
        <f>SUM(F403:Q403)</f>
        <v>0</v>
      </c>
    </row>
    <row r="404" spans="1:18" s="17" customFormat="1" x14ac:dyDescent="0.25">
      <c r="A404" s="13"/>
      <c r="B404" s="14"/>
      <c r="C404" s="28"/>
      <c r="D404" s="13"/>
      <c r="E404" s="11" t="s">
        <v>374</v>
      </c>
      <c r="F404" s="15"/>
      <c r="G404" s="15"/>
      <c r="H404" s="15"/>
      <c r="I404" s="15"/>
      <c r="J404" s="15"/>
      <c r="K404" s="15"/>
      <c r="L404" s="15"/>
      <c r="M404" s="15"/>
      <c r="N404" s="15"/>
      <c r="O404" s="15"/>
      <c r="P404" s="15"/>
      <c r="Q404" s="15"/>
      <c r="R404" s="15"/>
    </row>
    <row r="405" spans="1:18" s="17" customFormat="1" x14ac:dyDescent="0.25">
      <c r="A405" s="13"/>
      <c r="B405" s="14"/>
      <c r="C405" s="28"/>
      <c r="D405" s="13"/>
      <c r="E405" s="14"/>
      <c r="F405" s="15"/>
      <c r="G405" s="15"/>
      <c r="H405" s="15"/>
      <c r="I405" s="15"/>
      <c r="J405" s="15"/>
      <c r="K405" s="15"/>
      <c r="L405" s="15"/>
      <c r="M405" s="15"/>
      <c r="N405" s="15"/>
      <c r="O405" s="15"/>
      <c r="P405" s="15"/>
      <c r="Q405" s="15"/>
      <c r="R405" s="15"/>
    </row>
    <row r="406" spans="1:18" s="17" customFormat="1" x14ac:dyDescent="0.25">
      <c r="A406" s="13"/>
      <c r="B406" s="14"/>
      <c r="C406" s="28"/>
      <c r="D406" s="13"/>
      <c r="E406" s="11" t="s">
        <v>375</v>
      </c>
      <c r="F406" s="15"/>
      <c r="G406" s="15"/>
      <c r="H406" s="15"/>
      <c r="I406" s="15"/>
      <c r="J406" s="15"/>
      <c r="K406" s="15"/>
      <c r="L406" s="15"/>
      <c r="M406" s="15"/>
      <c r="N406" s="15"/>
      <c r="O406" s="15"/>
      <c r="P406" s="15"/>
      <c r="Q406" s="15"/>
      <c r="R406" s="15"/>
    </row>
    <row r="407" spans="1:18" s="17" customFormat="1" x14ac:dyDescent="0.25">
      <c r="A407" s="13"/>
      <c r="B407" s="14"/>
      <c r="C407" s="28"/>
      <c r="D407" s="13"/>
      <c r="E407" s="14"/>
      <c r="F407" s="15"/>
      <c r="G407" s="15"/>
      <c r="H407" s="15"/>
      <c r="I407" s="15"/>
      <c r="J407" s="15"/>
      <c r="K407" s="15"/>
      <c r="L407" s="15"/>
      <c r="M407" s="15"/>
      <c r="N407" s="15"/>
      <c r="O407" s="15"/>
      <c r="P407" s="15"/>
      <c r="Q407" s="15"/>
      <c r="R407" s="15"/>
    </row>
    <row r="408" spans="1:18" s="17" customFormat="1" x14ac:dyDescent="0.25">
      <c r="A408" s="13"/>
      <c r="B408" s="14"/>
      <c r="C408" s="28"/>
      <c r="D408" s="13"/>
      <c r="E408" s="11" t="s">
        <v>376</v>
      </c>
      <c r="F408" s="15"/>
      <c r="G408" s="15"/>
      <c r="H408" s="15"/>
      <c r="I408" s="15"/>
      <c r="J408" s="15"/>
      <c r="K408" s="15"/>
      <c r="L408" s="15"/>
      <c r="M408" s="15"/>
      <c r="N408" s="15"/>
      <c r="O408" s="15"/>
      <c r="P408" s="15"/>
      <c r="Q408" s="15"/>
      <c r="R408" s="15"/>
    </row>
    <row r="409" spans="1:18" s="17" customFormat="1" x14ac:dyDescent="0.25">
      <c r="A409" s="13"/>
      <c r="B409" s="14"/>
      <c r="C409" s="28"/>
      <c r="D409" s="13"/>
      <c r="E409" s="14"/>
      <c r="F409" s="15"/>
      <c r="G409" s="15"/>
      <c r="H409" s="15"/>
      <c r="I409" s="15"/>
      <c r="J409" s="15"/>
      <c r="K409" s="15"/>
      <c r="L409" s="15"/>
      <c r="M409" s="15"/>
      <c r="N409" s="15"/>
      <c r="O409" s="15"/>
      <c r="P409" s="15"/>
      <c r="Q409" s="15"/>
      <c r="R409" s="15"/>
    </row>
    <row r="410" spans="1:18" s="32" customFormat="1" x14ac:dyDescent="0.25">
      <c r="A410" s="31"/>
      <c r="B410" s="11"/>
      <c r="C410" s="49"/>
      <c r="D410" s="31"/>
      <c r="E410" s="11" t="s">
        <v>377</v>
      </c>
      <c r="F410" s="12">
        <f>F411</f>
        <v>0</v>
      </c>
      <c r="G410" s="12">
        <f t="shared" ref="G410:R410" si="108">G411</f>
        <v>1118609.895</v>
      </c>
      <c r="H410" s="12">
        <f t="shared" si="108"/>
        <v>956662.87</v>
      </c>
      <c r="I410" s="12">
        <f t="shared" si="108"/>
        <v>1682732.8599999999</v>
      </c>
      <c r="J410" s="12">
        <f t="shared" si="108"/>
        <v>2321866.9950000001</v>
      </c>
      <c r="K410" s="12">
        <f t="shared" si="108"/>
        <v>523592.89500000002</v>
      </c>
      <c r="L410" s="12">
        <f t="shared" si="108"/>
        <v>1105913.8999999999</v>
      </c>
      <c r="M410" s="12">
        <f t="shared" si="108"/>
        <v>1100614.69</v>
      </c>
      <c r="N410" s="12">
        <f t="shared" si="108"/>
        <v>1064409.5</v>
      </c>
      <c r="O410" s="12">
        <f t="shared" si="108"/>
        <v>275038.625</v>
      </c>
      <c r="P410" s="12">
        <f t="shared" si="108"/>
        <v>1243944.78</v>
      </c>
      <c r="Q410" s="12">
        <f t="shared" si="108"/>
        <v>661577.34</v>
      </c>
      <c r="R410" s="12">
        <f t="shared" si="108"/>
        <v>12054964.35</v>
      </c>
    </row>
    <row r="411" spans="1:18" s="17" customFormat="1" x14ac:dyDescent="0.25">
      <c r="A411" s="13">
        <v>2615</v>
      </c>
      <c r="B411" s="14" t="s">
        <v>378</v>
      </c>
      <c r="C411" s="28">
        <v>41691042615</v>
      </c>
      <c r="D411" s="13">
        <v>2615</v>
      </c>
      <c r="E411" s="14" t="s">
        <v>379</v>
      </c>
      <c r="F411" s="15">
        <v>0</v>
      </c>
      <c r="G411" s="15">
        <v>1118609.895</v>
      </c>
      <c r="H411" s="15">
        <v>956662.87</v>
      </c>
      <c r="I411" s="15">
        <v>1682732.8599999999</v>
      </c>
      <c r="J411" s="15">
        <v>2321866.9950000001</v>
      </c>
      <c r="K411" s="15">
        <v>523592.89500000002</v>
      </c>
      <c r="L411" s="15">
        <v>1105913.8999999999</v>
      </c>
      <c r="M411" s="15">
        <v>1100614.69</v>
      </c>
      <c r="N411" s="15">
        <v>1064409.5</v>
      </c>
      <c r="O411" s="15">
        <v>275038.625</v>
      </c>
      <c r="P411" s="15">
        <v>1243944.78</v>
      </c>
      <c r="Q411" s="15">
        <v>661577.34</v>
      </c>
      <c r="R411" s="15">
        <f>SUM(F411:Q411)</f>
        <v>12054964.35</v>
      </c>
    </row>
    <row r="412" spans="1:18" s="17" customFormat="1" x14ac:dyDescent="0.25">
      <c r="A412" s="13"/>
      <c r="B412" s="14"/>
      <c r="C412" s="28"/>
      <c r="D412" s="13"/>
      <c r="E412" s="11" t="s">
        <v>380</v>
      </c>
      <c r="F412" s="15"/>
      <c r="G412" s="15"/>
      <c r="H412" s="15"/>
      <c r="I412" s="15"/>
      <c r="J412" s="15"/>
      <c r="K412" s="15"/>
      <c r="L412" s="15"/>
      <c r="M412" s="15"/>
      <c r="N412" s="15"/>
      <c r="O412" s="15"/>
      <c r="P412" s="15"/>
      <c r="Q412" s="15"/>
      <c r="R412" s="15"/>
    </row>
    <row r="413" spans="1:18" s="17" customFormat="1" x14ac:dyDescent="0.25">
      <c r="A413" s="13"/>
      <c r="B413" s="14"/>
      <c r="C413" s="28"/>
      <c r="D413" s="13"/>
      <c r="E413" s="14" t="s">
        <v>380</v>
      </c>
      <c r="F413" s="15"/>
      <c r="G413" s="15"/>
      <c r="H413" s="15"/>
      <c r="I413" s="15"/>
      <c r="J413" s="15"/>
      <c r="K413" s="15"/>
      <c r="L413" s="15"/>
      <c r="M413" s="15"/>
      <c r="N413" s="15"/>
      <c r="O413" s="15"/>
      <c r="P413" s="15"/>
      <c r="Q413" s="15"/>
      <c r="R413" s="15">
        <f>SUM(F413:Q413)</f>
        <v>0</v>
      </c>
    </row>
    <row r="414" spans="1:18" s="17" customFormat="1" x14ac:dyDescent="0.25">
      <c r="A414" s="16"/>
      <c r="B414" s="9"/>
      <c r="C414" s="48"/>
      <c r="D414" s="16"/>
      <c r="E414" s="9" t="s">
        <v>381</v>
      </c>
      <c r="F414" s="10">
        <f t="shared" ref="F414:R415" si="109">+F415</f>
        <v>0</v>
      </c>
      <c r="G414" s="10">
        <f t="shared" si="109"/>
        <v>0</v>
      </c>
      <c r="H414" s="10">
        <f t="shared" si="109"/>
        <v>0</v>
      </c>
      <c r="I414" s="10">
        <f t="shared" si="109"/>
        <v>0</v>
      </c>
      <c r="J414" s="10">
        <f t="shared" si="109"/>
        <v>0</v>
      </c>
      <c r="K414" s="10">
        <f t="shared" si="109"/>
        <v>0</v>
      </c>
      <c r="L414" s="10">
        <f t="shared" si="109"/>
        <v>0</v>
      </c>
      <c r="M414" s="10">
        <f t="shared" si="109"/>
        <v>0</v>
      </c>
      <c r="N414" s="10">
        <f t="shared" si="109"/>
        <v>0</v>
      </c>
      <c r="O414" s="10">
        <f t="shared" si="109"/>
        <v>0</v>
      </c>
      <c r="P414" s="10">
        <f t="shared" si="109"/>
        <v>0</v>
      </c>
      <c r="Q414" s="10">
        <f t="shared" si="109"/>
        <v>0</v>
      </c>
      <c r="R414" s="10">
        <f t="shared" si="109"/>
        <v>0</v>
      </c>
    </row>
    <row r="415" spans="1:18" s="17" customFormat="1" x14ac:dyDescent="0.25">
      <c r="A415" s="16"/>
      <c r="B415" s="11"/>
      <c r="C415" s="49"/>
      <c r="D415" s="16"/>
      <c r="E415" s="11" t="s">
        <v>381</v>
      </c>
      <c r="F415" s="12">
        <f t="shared" si="109"/>
        <v>0</v>
      </c>
      <c r="G415" s="12">
        <f t="shared" si="109"/>
        <v>0</v>
      </c>
      <c r="H415" s="12">
        <f t="shared" si="109"/>
        <v>0</v>
      </c>
      <c r="I415" s="12">
        <f t="shared" si="109"/>
        <v>0</v>
      </c>
      <c r="J415" s="12">
        <f t="shared" si="109"/>
        <v>0</v>
      </c>
      <c r="K415" s="12">
        <f t="shared" si="109"/>
        <v>0</v>
      </c>
      <c r="L415" s="12">
        <f t="shared" si="109"/>
        <v>0</v>
      </c>
      <c r="M415" s="12">
        <f t="shared" si="109"/>
        <v>0</v>
      </c>
      <c r="N415" s="12">
        <f t="shared" si="109"/>
        <v>0</v>
      </c>
      <c r="O415" s="12">
        <f t="shared" si="109"/>
        <v>0</v>
      </c>
      <c r="P415" s="12">
        <f t="shared" si="109"/>
        <v>0</v>
      </c>
      <c r="Q415" s="12">
        <f t="shared" si="109"/>
        <v>0</v>
      </c>
      <c r="R415" s="12">
        <f t="shared" si="109"/>
        <v>0</v>
      </c>
    </row>
    <row r="416" spans="1:18" s="17" customFormat="1" x14ac:dyDescent="0.25">
      <c r="A416" s="16"/>
      <c r="B416" s="14"/>
      <c r="C416" s="28"/>
      <c r="D416" s="16"/>
      <c r="E416" s="14"/>
      <c r="F416" s="15"/>
      <c r="G416" s="15"/>
      <c r="H416" s="15"/>
      <c r="I416" s="15"/>
      <c r="J416" s="15"/>
      <c r="K416" s="15"/>
      <c r="L416" s="15"/>
      <c r="M416" s="15"/>
      <c r="N416" s="15"/>
      <c r="O416" s="15"/>
      <c r="P416" s="15"/>
      <c r="Q416" s="15"/>
      <c r="R416" s="15">
        <f>SUM(F416:Q416)</f>
        <v>0</v>
      </c>
    </row>
    <row r="417" spans="1:18" s="17" customFormat="1" x14ac:dyDescent="0.25">
      <c r="A417" s="16"/>
      <c r="B417" s="9"/>
      <c r="C417" s="48"/>
      <c r="D417" s="16"/>
      <c r="E417" s="9" t="s">
        <v>382</v>
      </c>
      <c r="F417" s="10">
        <f>+F418+F422</f>
        <v>303345.01999999996</v>
      </c>
      <c r="G417" s="10">
        <f t="shared" ref="G417:R417" si="110">+G418+G422</f>
        <v>269868.53500000003</v>
      </c>
      <c r="H417" s="10">
        <f t="shared" si="110"/>
        <v>230053.32499999998</v>
      </c>
      <c r="I417" s="10">
        <f t="shared" si="110"/>
        <v>187554.01500000001</v>
      </c>
      <c r="J417" s="10">
        <f t="shared" si="110"/>
        <v>212027.27999999997</v>
      </c>
      <c r="K417" s="10">
        <f t="shared" si="110"/>
        <v>241592.005</v>
      </c>
      <c r="L417" s="10">
        <f t="shared" si="110"/>
        <v>267807.65500000003</v>
      </c>
      <c r="M417" s="10">
        <f t="shared" si="110"/>
        <v>290050.755</v>
      </c>
      <c r="N417" s="10">
        <f t="shared" si="110"/>
        <v>195226.2574</v>
      </c>
      <c r="O417" s="10">
        <f t="shared" si="110"/>
        <v>184940.30969999998</v>
      </c>
      <c r="P417" s="10">
        <f t="shared" si="110"/>
        <v>173903.14079999999</v>
      </c>
      <c r="Q417" s="10">
        <f t="shared" si="110"/>
        <v>315801.8627</v>
      </c>
      <c r="R417" s="10">
        <f t="shared" si="110"/>
        <v>2872170.1605999996</v>
      </c>
    </row>
    <row r="418" spans="1:18" s="17" customFormat="1" x14ac:dyDescent="0.25">
      <c r="A418" s="16"/>
      <c r="B418" s="11"/>
      <c r="C418" s="49"/>
      <c r="D418" s="16"/>
      <c r="E418" s="11" t="s">
        <v>47</v>
      </c>
      <c r="F418" s="12">
        <f t="shared" ref="F418:Q418" si="111">SUM(F419:F421)</f>
        <v>1577.6</v>
      </c>
      <c r="G418" s="12">
        <f t="shared" si="111"/>
        <v>17752.645</v>
      </c>
      <c r="H418" s="12">
        <f t="shared" si="111"/>
        <v>3225.8050000000003</v>
      </c>
      <c r="I418" s="12">
        <f t="shared" si="111"/>
        <v>2192.6350000000002</v>
      </c>
      <c r="J418" s="12">
        <f t="shared" si="111"/>
        <v>2275.02</v>
      </c>
      <c r="K418" s="12">
        <f t="shared" si="111"/>
        <v>3868.7750000000001</v>
      </c>
      <c r="L418" s="12">
        <f t="shared" si="111"/>
        <v>1969.155</v>
      </c>
      <c r="M418" s="12">
        <f t="shared" si="111"/>
        <v>2721.01</v>
      </c>
      <c r="N418" s="12">
        <f t="shared" si="111"/>
        <v>2261.8649999999998</v>
      </c>
      <c r="O418" s="12">
        <f t="shared" si="111"/>
        <v>960.62</v>
      </c>
      <c r="P418" s="12">
        <f t="shared" si="111"/>
        <v>832.86</v>
      </c>
      <c r="Q418" s="12">
        <f t="shared" si="111"/>
        <v>631.41499999999996</v>
      </c>
      <c r="R418" s="12">
        <f>SUM(R419:R421)</f>
        <v>40269.405000000006</v>
      </c>
    </row>
    <row r="419" spans="1:18" s="17" customFormat="1" x14ac:dyDescent="0.25">
      <c r="A419" s="13">
        <v>302</v>
      </c>
      <c r="B419" s="14" t="s">
        <v>761</v>
      </c>
      <c r="C419" s="28">
        <v>41681020302</v>
      </c>
      <c r="D419" s="13">
        <v>302</v>
      </c>
      <c r="E419" s="14" t="s">
        <v>383</v>
      </c>
      <c r="F419" s="15">
        <v>0</v>
      </c>
      <c r="G419" s="15">
        <v>0</v>
      </c>
      <c r="H419" s="15">
        <v>0</v>
      </c>
      <c r="I419" s="15">
        <v>0</v>
      </c>
      <c r="J419" s="15">
        <v>0</v>
      </c>
      <c r="K419" s="15">
        <v>0</v>
      </c>
      <c r="L419" s="15">
        <v>0</v>
      </c>
      <c r="M419" s="15">
        <v>0</v>
      </c>
      <c r="N419" s="15">
        <v>0</v>
      </c>
      <c r="O419" s="15">
        <v>0</v>
      </c>
      <c r="P419" s="15">
        <v>0</v>
      </c>
      <c r="Q419" s="15">
        <v>0</v>
      </c>
      <c r="R419" s="15">
        <f>SUM(F419:Q419)</f>
        <v>0</v>
      </c>
    </row>
    <row r="420" spans="1:18" s="17" customFormat="1" x14ac:dyDescent="0.25">
      <c r="A420" s="13">
        <v>1592</v>
      </c>
      <c r="B420" s="14" t="s">
        <v>384</v>
      </c>
      <c r="C420" s="28">
        <v>41681021592</v>
      </c>
      <c r="D420" s="13">
        <v>1592</v>
      </c>
      <c r="E420" s="14" t="s">
        <v>385</v>
      </c>
      <c r="F420" s="15">
        <v>0</v>
      </c>
      <c r="G420" s="15">
        <v>0</v>
      </c>
      <c r="H420" s="15">
        <v>0</v>
      </c>
      <c r="I420" s="15">
        <v>0</v>
      </c>
      <c r="J420" s="15">
        <v>0</v>
      </c>
      <c r="K420" s="15">
        <v>0</v>
      </c>
      <c r="L420" s="15">
        <v>0</v>
      </c>
      <c r="M420" s="15">
        <v>0</v>
      </c>
      <c r="N420" s="15">
        <v>0</v>
      </c>
      <c r="O420" s="15">
        <v>0</v>
      </c>
      <c r="P420" s="15">
        <v>0</v>
      </c>
      <c r="Q420" s="15">
        <v>0</v>
      </c>
      <c r="R420" s="15">
        <f>SUM(F420:Q420)</f>
        <v>0</v>
      </c>
    </row>
    <row r="421" spans="1:18" s="17" customFormat="1" x14ac:dyDescent="0.25">
      <c r="A421" s="13">
        <v>2052</v>
      </c>
      <c r="B421" s="14" t="s">
        <v>386</v>
      </c>
      <c r="C421" s="28">
        <v>41681022052</v>
      </c>
      <c r="D421" s="13">
        <v>2052</v>
      </c>
      <c r="E421" s="14" t="s">
        <v>387</v>
      </c>
      <c r="F421" s="15">
        <v>1577.6</v>
      </c>
      <c r="G421" s="15">
        <v>17752.645</v>
      </c>
      <c r="H421" s="15">
        <v>3225.8050000000003</v>
      </c>
      <c r="I421" s="15">
        <v>2192.6350000000002</v>
      </c>
      <c r="J421" s="15">
        <v>2275.02</v>
      </c>
      <c r="K421" s="15">
        <v>3868.7750000000001</v>
      </c>
      <c r="L421" s="15">
        <v>1969.155</v>
      </c>
      <c r="M421" s="15">
        <v>2721.01</v>
      </c>
      <c r="N421" s="15">
        <v>2261.8649999999998</v>
      </c>
      <c r="O421" s="15">
        <v>960.62</v>
      </c>
      <c r="P421" s="15">
        <v>832.86</v>
      </c>
      <c r="Q421" s="15">
        <v>631.41499999999996</v>
      </c>
      <c r="R421" s="15">
        <f>SUM(F421:Q421)</f>
        <v>40269.405000000006</v>
      </c>
    </row>
    <row r="422" spans="1:18" s="17" customFormat="1" x14ac:dyDescent="0.25">
      <c r="A422" s="16"/>
      <c r="B422" s="11"/>
      <c r="C422" s="49"/>
      <c r="D422" s="16"/>
      <c r="E422" s="11" t="s">
        <v>59</v>
      </c>
      <c r="F422" s="12">
        <f t="shared" ref="F422:R422" si="112">SUM(F423:F430)</f>
        <v>301767.42</v>
      </c>
      <c r="G422" s="12">
        <f t="shared" si="112"/>
        <v>252115.89</v>
      </c>
      <c r="H422" s="12">
        <f t="shared" si="112"/>
        <v>226827.51999999999</v>
      </c>
      <c r="I422" s="12">
        <f t="shared" si="112"/>
        <v>185361.38</v>
      </c>
      <c r="J422" s="12">
        <f t="shared" si="112"/>
        <v>209752.25999999998</v>
      </c>
      <c r="K422" s="12">
        <f t="shared" si="112"/>
        <v>237723.23</v>
      </c>
      <c r="L422" s="12">
        <f t="shared" si="112"/>
        <v>265838.5</v>
      </c>
      <c r="M422" s="12">
        <f t="shared" si="112"/>
        <v>287329.745</v>
      </c>
      <c r="N422" s="12">
        <f t="shared" si="112"/>
        <v>192964.39240000001</v>
      </c>
      <c r="O422" s="12">
        <f t="shared" si="112"/>
        <v>183979.68969999999</v>
      </c>
      <c r="P422" s="12">
        <f t="shared" si="112"/>
        <v>173070.28080000001</v>
      </c>
      <c r="Q422" s="12">
        <f t="shared" si="112"/>
        <v>315170.44770000002</v>
      </c>
      <c r="R422" s="12">
        <f t="shared" si="112"/>
        <v>2831900.7555999998</v>
      </c>
    </row>
    <row r="423" spans="1:18" s="17" customFormat="1" x14ac:dyDescent="0.25">
      <c r="A423" s="13">
        <v>1585</v>
      </c>
      <c r="B423" s="14" t="s">
        <v>388</v>
      </c>
      <c r="C423" s="28">
        <v>41681031585</v>
      </c>
      <c r="D423" s="13">
        <v>1585</v>
      </c>
      <c r="E423" s="14" t="s">
        <v>389</v>
      </c>
      <c r="F423" s="15">
        <v>0</v>
      </c>
      <c r="G423" s="15">
        <v>0</v>
      </c>
      <c r="H423" s="15">
        <v>0</v>
      </c>
      <c r="I423" s="15">
        <v>0</v>
      </c>
      <c r="J423" s="15">
        <v>0</v>
      </c>
      <c r="K423" s="15">
        <v>0</v>
      </c>
      <c r="L423" s="15">
        <v>0</v>
      </c>
      <c r="M423" s="15">
        <v>0</v>
      </c>
      <c r="N423" s="15">
        <v>0</v>
      </c>
      <c r="O423" s="15">
        <v>0</v>
      </c>
      <c r="P423" s="15">
        <v>0</v>
      </c>
      <c r="Q423" s="15">
        <v>0</v>
      </c>
      <c r="R423" s="15">
        <f t="shared" ref="R423:R430" si="113">SUM(F423:Q423)</f>
        <v>0</v>
      </c>
    </row>
    <row r="424" spans="1:18" s="17" customFormat="1" x14ac:dyDescent="0.25">
      <c r="A424" s="13">
        <v>1586</v>
      </c>
      <c r="B424" s="14" t="s">
        <v>762</v>
      </c>
      <c r="C424" s="28">
        <v>41681031586</v>
      </c>
      <c r="D424" s="13">
        <v>1586</v>
      </c>
      <c r="E424" s="25" t="s">
        <v>390</v>
      </c>
      <c r="F424" s="15">
        <v>296409.86</v>
      </c>
      <c r="G424" s="15">
        <v>247088.38</v>
      </c>
      <c r="H424" s="15">
        <v>220334.78</v>
      </c>
      <c r="I424" s="15">
        <v>181267.93</v>
      </c>
      <c r="J424" s="15">
        <v>204041.28999999998</v>
      </c>
      <c r="K424" s="15">
        <v>233074.38</v>
      </c>
      <c r="L424" s="15">
        <v>257775.94</v>
      </c>
      <c r="M424" s="15">
        <v>280275.375</v>
      </c>
      <c r="N424" s="15">
        <v>188815.4964</v>
      </c>
      <c r="O424" s="15">
        <v>180811.3412</v>
      </c>
      <c r="P424" s="15">
        <v>171368.88880000002</v>
      </c>
      <c r="Q424" s="15">
        <v>308788.77280000004</v>
      </c>
      <c r="R424" s="15">
        <f t="shared" si="113"/>
        <v>2770052.4342</v>
      </c>
    </row>
    <row r="425" spans="1:18" s="17" customFormat="1" x14ac:dyDescent="0.25">
      <c r="A425" s="13">
        <v>1587</v>
      </c>
      <c r="B425" s="14" t="s">
        <v>391</v>
      </c>
      <c r="C425" s="28">
        <v>41681031587</v>
      </c>
      <c r="D425" s="13">
        <v>1587</v>
      </c>
      <c r="E425" s="14" t="s">
        <v>392</v>
      </c>
      <c r="F425" s="15">
        <v>5357.5599999999995</v>
      </c>
      <c r="G425" s="15">
        <v>5027.51</v>
      </c>
      <c r="H425" s="15">
        <v>6492.74</v>
      </c>
      <c r="I425" s="15">
        <v>4093.4500000000003</v>
      </c>
      <c r="J425" s="15">
        <v>5710.97</v>
      </c>
      <c r="K425" s="15">
        <v>4648.8500000000004</v>
      </c>
      <c r="L425" s="15">
        <v>8062.56</v>
      </c>
      <c r="M425" s="15">
        <v>7054.37</v>
      </c>
      <c r="N425" s="15">
        <v>4148.8959999999997</v>
      </c>
      <c r="O425" s="15">
        <v>3168.3485000000001</v>
      </c>
      <c r="P425" s="15">
        <v>1701.3920000000001</v>
      </c>
      <c r="Q425" s="15">
        <v>6381.6749</v>
      </c>
      <c r="R425" s="15">
        <f t="shared" si="113"/>
        <v>61848.321400000001</v>
      </c>
    </row>
    <row r="426" spans="1:18" s="17" customFormat="1" x14ac:dyDescent="0.25">
      <c r="A426" s="13">
        <v>1588</v>
      </c>
      <c r="B426" s="14" t="s">
        <v>393</v>
      </c>
      <c r="C426" s="28">
        <v>41681031588</v>
      </c>
      <c r="D426" s="13">
        <v>1588</v>
      </c>
      <c r="E426" s="14" t="s">
        <v>394</v>
      </c>
      <c r="F426" s="15">
        <v>0</v>
      </c>
      <c r="G426" s="15">
        <v>0</v>
      </c>
      <c r="H426" s="15">
        <v>0</v>
      </c>
      <c r="I426" s="15">
        <v>0</v>
      </c>
      <c r="J426" s="15">
        <v>0</v>
      </c>
      <c r="K426" s="15">
        <v>0</v>
      </c>
      <c r="L426" s="15">
        <v>0</v>
      </c>
      <c r="M426" s="15">
        <v>0</v>
      </c>
      <c r="N426" s="15">
        <v>0</v>
      </c>
      <c r="O426" s="15">
        <v>0</v>
      </c>
      <c r="P426" s="15">
        <v>0</v>
      </c>
      <c r="Q426" s="15">
        <v>0</v>
      </c>
      <c r="R426" s="15">
        <f t="shared" si="113"/>
        <v>0</v>
      </c>
    </row>
    <row r="427" spans="1:18" s="17" customFormat="1" x14ac:dyDescent="0.25">
      <c r="A427" s="13">
        <v>1590</v>
      </c>
      <c r="B427" s="14"/>
      <c r="C427" s="28"/>
      <c r="D427" s="13">
        <v>1590</v>
      </c>
      <c r="E427" s="14" t="s">
        <v>395</v>
      </c>
      <c r="F427" s="15">
        <v>0</v>
      </c>
      <c r="G427" s="15">
        <v>0</v>
      </c>
      <c r="H427" s="15">
        <v>0</v>
      </c>
      <c r="I427" s="15">
        <v>0</v>
      </c>
      <c r="J427" s="15">
        <v>0</v>
      </c>
      <c r="K427" s="15">
        <v>0</v>
      </c>
      <c r="L427" s="15">
        <v>0</v>
      </c>
      <c r="M427" s="15">
        <v>0</v>
      </c>
      <c r="N427" s="15">
        <v>0</v>
      </c>
      <c r="O427" s="15">
        <v>0</v>
      </c>
      <c r="P427" s="15">
        <v>0</v>
      </c>
      <c r="Q427" s="15">
        <v>0</v>
      </c>
      <c r="R427" s="15">
        <f t="shared" si="113"/>
        <v>0</v>
      </c>
    </row>
    <row r="428" spans="1:18" s="17" customFormat="1" x14ac:dyDescent="0.25">
      <c r="A428" s="13">
        <v>1591</v>
      </c>
      <c r="B428" s="14" t="s">
        <v>396</v>
      </c>
      <c r="C428" s="28">
        <v>41681031591</v>
      </c>
      <c r="D428" s="13">
        <v>1591</v>
      </c>
      <c r="E428" s="14" t="s">
        <v>397</v>
      </c>
      <c r="F428" s="15">
        <v>0</v>
      </c>
      <c r="G428" s="15">
        <v>0</v>
      </c>
      <c r="H428" s="15">
        <v>0</v>
      </c>
      <c r="I428" s="15">
        <v>0</v>
      </c>
      <c r="J428" s="15">
        <v>0</v>
      </c>
      <c r="K428" s="15">
        <v>0</v>
      </c>
      <c r="L428" s="15">
        <v>0</v>
      </c>
      <c r="M428" s="15">
        <v>0</v>
      </c>
      <c r="N428" s="15">
        <v>0</v>
      </c>
      <c r="O428" s="15">
        <v>0</v>
      </c>
      <c r="P428" s="15">
        <v>0</v>
      </c>
      <c r="Q428" s="15">
        <v>0</v>
      </c>
      <c r="R428" s="15">
        <f t="shared" si="113"/>
        <v>0</v>
      </c>
    </row>
    <row r="429" spans="1:18" s="17" customFormat="1" x14ac:dyDescent="0.25">
      <c r="A429" s="13">
        <v>1612</v>
      </c>
      <c r="B429" s="14" t="s">
        <v>763</v>
      </c>
      <c r="C429" s="28">
        <v>41681031612</v>
      </c>
      <c r="D429" s="13">
        <v>1612</v>
      </c>
      <c r="E429" s="14" t="s">
        <v>398</v>
      </c>
      <c r="F429" s="15">
        <v>0</v>
      </c>
      <c r="G429" s="15">
        <v>0</v>
      </c>
      <c r="H429" s="15">
        <v>0</v>
      </c>
      <c r="I429" s="15">
        <v>0</v>
      </c>
      <c r="J429" s="15">
        <v>0</v>
      </c>
      <c r="K429" s="15">
        <v>0</v>
      </c>
      <c r="L429" s="15">
        <v>0</v>
      </c>
      <c r="M429" s="15">
        <v>0</v>
      </c>
      <c r="N429" s="15">
        <v>0</v>
      </c>
      <c r="O429" s="15">
        <v>0</v>
      </c>
      <c r="P429" s="15">
        <v>0</v>
      </c>
      <c r="Q429" s="15">
        <v>0</v>
      </c>
      <c r="R429" s="15">
        <f t="shared" si="113"/>
        <v>0</v>
      </c>
    </row>
    <row r="430" spans="1:18" s="17" customFormat="1" x14ac:dyDescent="0.25">
      <c r="A430" s="13">
        <v>1624</v>
      </c>
      <c r="B430" s="14" t="s">
        <v>764</v>
      </c>
      <c r="C430" s="28">
        <v>41681031624</v>
      </c>
      <c r="D430" s="13">
        <v>1624</v>
      </c>
      <c r="E430" s="14" t="s">
        <v>399</v>
      </c>
      <c r="F430" s="15">
        <v>0</v>
      </c>
      <c r="G430" s="15">
        <v>0</v>
      </c>
      <c r="H430" s="15">
        <v>0</v>
      </c>
      <c r="I430" s="15">
        <v>0</v>
      </c>
      <c r="J430" s="15">
        <v>0</v>
      </c>
      <c r="K430" s="15">
        <v>0</v>
      </c>
      <c r="L430" s="15">
        <v>0</v>
      </c>
      <c r="M430" s="15">
        <v>0</v>
      </c>
      <c r="N430" s="15">
        <v>0</v>
      </c>
      <c r="O430" s="15">
        <v>0</v>
      </c>
      <c r="P430" s="15">
        <v>0</v>
      </c>
      <c r="Q430" s="15">
        <v>0</v>
      </c>
      <c r="R430" s="15">
        <f t="shared" si="113"/>
        <v>0</v>
      </c>
    </row>
    <row r="431" spans="1:18" s="17" customFormat="1" x14ac:dyDescent="0.25">
      <c r="A431" s="16"/>
      <c r="B431" s="9"/>
      <c r="C431" s="48"/>
      <c r="D431" s="16"/>
      <c r="E431" s="9" t="s">
        <v>400</v>
      </c>
      <c r="F431" s="10">
        <f t="shared" ref="F431:Q431" si="114">+F432</f>
        <v>0</v>
      </c>
      <c r="G431" s="10">
        <f t="shared" si="114"/>
        <v>0</v>
      </c>
      <c r="H431" s="10">
        <f t="shared" si="114"/>
        <v>0</v>
      </c>
      <c r="I431" s="10">
        <f t="shared" si="114"/>
        <v>0</v>
      </c>
      <c r="J431" s="10">
        <f t="shared" si="114"/>
        <v>0</v>
      </c>
      <c r="K431" s="10">
        <f t="shared" si="114"/>
        <v>0</v>
      </c>
      <c r="L431" s="10">
        <f t="shared" si="114"/>
        <v>0</v>
      </c>
      <c r="M431" s="10">
        <f t="shared" si="114"/>
        <v>0</v>
      </c>
      <c r="N431" s="10">
        <f t="shared" si="114"/>
        <v>0</v>
      </c>
      <c r="O431" s="10">
        <f t="shared" si="114"/>
        <v>0</v>
      </c>
      <c r="P431" s="10">
        <f t="shared" si="114"/>
        <v>0</v>
      </c>
      <c r="Q431" s="10">
        <f t="shared" si="114"/>
        <v>0</v>
      </c>
      <c r="R431" s="10">
        <f>+R432</f>
        <v>0</v>
      </c>
    </row>
    <row r="432" spans="1:18" s="17" customFormat="1" x14ac:dyDescent="0.25">
      <c r="A432" s="16"/>
      <c r="B432" s="11"/>
      <c r="C432" s="49"/>
      <c r="D432" s="16"/>
      <c r="E432" s="11" t="s">
        <v>400</v>
      </c>
      <c r="F432" s="12"/>
      <c r="G432" s="12"/>
      <c r="H432" s="12"/>
      <c r="I432" s="12"/>
      <c r="J432" s="12"/>
      <c r="K432" s="12"/>
      <c r="L432" s="12"/>
      <c r="M432" s="12"/>
      <c r="N432" s="12"/>
      <c r="O432" s="12"/>
      <c r="P432" s="12"/>
      <c r="Q432" s="12"/>
      <c r="R432" s="12"/>
    </row>
    <row r="433" spans="1:18" x14ac:dyDescent="0.25">
      <c r="A433" s="20"/>
      <c r="B433" s="7"/>
      <c r="C433" s="47"/>
      <c r="D433" s="20"/>
      <c r="E433" s="7" t="s">
        <v>401</v>
      </c>
      <c r="F433" s="8">
        <f>+F434+F435</f>
        <v>0</v>
      </c>
      <c r="G433" s="8">
        <f t="shared" ref="G433:R433" si="115">+G434+G435</f>
        <v>0</v>
      </c>
      <c r="H433" s="8">
        <f t="shared" si="115"/>
        <v>0</v>
      </c>
      <c r="I433" s="8">
        <f t="shared" si="115"/>
        <v>0</v>
      </c>
      <c r="J433" s="8">
        <f t="shared" si="115"/>
        <v>0</v>
      </c>
      <c r="K433" s="8">
        <f t="shared" si="115"/>
        <v>0</v>
      </c>
      <c r="L433" s="8">
        <f t="shared" si="115"/>
        <v>0</v>
      </c>
      <c r="M433" s="8">
        <f t="shared" si="115"/>
        <v>0</v>
      </c>
      <c r="N433" s="8">
        <f t="shared" si="115"/>
        <v>0</v>
      </c>
      <c r="O433" s="8">
        <f t="shared" si="115"/>
        <v>0</v>
      </c>
      <c r="P433" s="8">
        <f t="shared" si="115"/>
        <v>0</v>
      </c>
      <c r="Q433" s="8">
        <f t="shared" si="115"/>
        <v>0</v>
      </c>
      <c r="R433" s="8">
        <f t="shared" si="115"/>
        <v>0</v>
      </c>
    </row>
    <row r="434" spans="1:18" s="17" customFormat="1" x14ac:dyDescent="0.25">
      <c r="A434" s="13"/>
      <c r="B434" s="9"/>
      <c r="C434" s="48"/>
      <c r="D434" s="13"/>
      <c r="E434" s="9" t="s">
        <v>402</v>
      </c>
      <c r="F434" s="10">
        <v>0</v>
      </c>
      <c r="G434" s="10"/>
      <c r="H434" s="10"/>
      <c r="I434" s="10"/>
      <c r="J434" s="10"/>
      <c r="K434" s="10"/>
      <c r="L434" s="10"/>
      <c r="M434" s="10"/>
      <c r="N434" s="10"/>
      <c r="O434" s="10"/>
      <c r="P434" s="10"/>
      <c r="Q434" s="10"/>
      <c r="R434" s="10"/>
    </row>
    <row r="435" spans="1:18" s="17" customFormat="1" x14ac:dyDescent="0.25">
      <c r="A435" s="13"/>
      <c r="B435" s="9"/>
      <c r="C435" s="48"/>
      <c r="D435" s="13"/>
      <c r="E435" s="9" t="s">
        <v>403</v>
      </c>
      <c r="F435" s="10">
        <v>0</v>
      </c>
      <c r="G435" s="15"/>
      <c r="H435" s="15"/>
      <c r="I435" s="15"/>
      <c r="J435" s="15"/>
      <c r="K435" s="15"/>
      <c r="L435" s="15"/>
      <c r="M435" s="15"/>
      <c r="N435" s="15"/>
      <c r="O435" s="15"/>
      <c r="P435" s="15"/>
      <c r="Q435" s="15"/>
      <c r="R435" s="15"/>
    </row>
    <row r="436" spans="1:18" s="35" customFormat="1" ht="51" x14ac:dyDescent="0.25">
      <c r="A436" s="20"/>
      <c r="B436" s="33"/>
      <c r="C436" s="54"/>
      <c r="D436" s="20"/>
      <c r="E436" s="33" t="s">
        <v>404</v>
      </c>
      <c r="F436" s="34">
        <f t="shared" ref="F436:R436" si="116">+F437+F462+F469+F486+F517</f>
        <v>488868292.79206741</v>
      </c>
      <c r="G436" s="34">
        <f t="shared" si="116"/>
        <v>559713456.86146188</v>
      </c>
      <c r="H436" s="34">
        <f t="shared" si="116"/>
        <v>545085751.2290647</v>
      </c>
      <c r="I436" s="34">
        <f t="shared" si="116"/>
        <v>517142114.47782457</v>
      </c>
      <c r="J436" s="34">
        <f t="shared" si="116"/>
        <v>622219028.11879349</v>
      </c>
      <c r="K436" s="34">
        <f t="shared" si="116"/>
        <v>476940480.63572681</v>
      </c>
      <c r="L436" s="34">
        <f t="shared" si="116"/>
        <v>543871145.79679501</v>
      </c>
      <c r="M436" s="34">
        <f t="shared" si="116"/>
        <v>540973611.06226492</v>
      </c>
      <c r="N436" s="34">
        <f t="shared" si="116"/>
        <v>473083170.59498906</v>
      </c>
      <c r="O436" s="34">
        <f t="shared" si="116"/>
        <v>481597061.11818767</v>
      </c>
      <c r="P436" s="34">
        <f t="shared" si="116"/>
        <v>386722578.31518042</v>
      </c>
      <c r="Q436" s="34">
        <f t="shared" si="116"/>
        <v>395264761.18286312</v>
      </c>
      <c r="R436" s="34">
        <f t="shared" si="116"/>
        <v>6031481452.1852179</v>
      </c>
    </row>
    <row r="437" spans="1:18" x14ac:dyDescent="0.25">
      <c r="A437" s="13"/>
      <c r="B437" s="9"/>
      <c r="C437" s="48"/>
      <c r="D437" s="13"/>
      <c r="E437" s="9" t="s">
        <v>405</v>
      </c>
      <c r="F437" s="10">
        <f t="shared" ref="F437:R437" si="117">+F438+F441+F445+F448+F451+F454+F457</f>
        <v>297854406.27193379</v>
      </c>
      <c r="G437" s="10">
        <f t="shared" si="117"/>
        <v>370491039.7588501</v>
      </c>
      <c r="H437" s="10">
        <f t="shared" si="117"/>
        <v>355215388.94537926</v>
      </c>
      <c r="I437" s="10">
        <f t="shared" si="117"/>
        <v>326997866.07488352</v>
      </c>
      <c r="J437" s="10">
        <f t="shared" si="117"/>
        <v>430810130.40145737</v>
      </c>
      <c r="K437" s="10">
        <f t="shared" si="117"/>
        <v>286175454.30317771</v>
      </c>
      <c r="L437" s="10">
        <f t="shared" si="117"/>
        <v>354099593.44036317</v>
      </c>
      <c r="M437" s="10">
        <f t="shared" si="117"/>
        <v>350970254.65041888</v>
      </c>
      <c r="N437" s="10">
        <f t="shared" si="117"/>
        <v>283565998.68219268</v>
      </c>
      <c r="O437" s="10">
        <f t="shared" si="117"/>
        <v>289031000.52774733</v>
      </c>
      <c r="P437" s="10">
        <f t="shared" si="117"/>
        <v>242887445.125626</v>
      </c>
      <c r="Q437" s="10">
        <f t="shared" si="117"/>
        <v>248947388.93660116</v>
      </c>
      <c r="R437" s="10">
        <f t="shared" si="117"/>
        <v>3837045967.1186304</v>
      </c>
    </row>
    <row r="438" spans="1:18" x14ac:dyDescent="0.25">
      <c r="A438" s="13"/>
      <c r="B438" s="11"/>
      <c r="C438" s="49"/>
      <c r="D438" s="13"/>
      <c r="E438" s="11" t="s">
        <v>406</v>
      </c>
      <c r="F438" s="12">
        <f>+F439+F440</f>
        <v>259683067.95089933</v>
      </c>
      <c r="G438" s="12">
        <f t="shared" ref="G438:R438" si="118">+G439+G440</f>
        <v>263284626.95345882</v>
      </c>
      <c r="H438" s="12">
        <f t="shared" si="118"/>
        <v>268637998.66404217</v>
      </c>
      <c r="I438" s="12">
        <f t="shared" si="118"/>
        <v>247011827.35204116</v>
      </c>
      <c r="J438" s="12">
        <f t="shared" si="118"/>
        <v>323263425.14733702</v>
      </c>
      <c r="K438" s="12">
        <f t="shared" si="118"/>
        <v>210541700.89822572</v>
      </c>
      <c r="L438" s="12">
        <f t="shared" si="118"/>
        <v>264974837.93107736</v>
      </c>
      <c r="M438" s="12">
        <f t="shared" si="118"/>
        <v>235725229.09747627</v>
      </c>
      <c r="N438" s="12">
        <f t="shared" si="118"/>
        <v>220612056.34152231</v>
      </c>
      <c r="O438" s="12">
        <f t="shared" si="118"/>
        <v>220882901.97769722</v>
      </c>
      <c r="P438" s="12">
        <f t="shared" si="118"/>
        <v>150731788.39333168</v>
      </c>
      <c r="Q438" s="12">
        <f t="shared" si="118"/>
        <v>165098296.1626232</v>
      </c>
      <c r="R438" s="12">
        <f t="shared" si="118"/>
        <v>2830447756.8697319</v>
      </c>
    </row>
    <row r="439" spans="1:18" x14ac:dyDescent="0.25">
      <c r="A439" s="13">
        <v>2601</v>
      </c>
      <c r="B439" s="14" t="s">
        <v>765</v>
      </c>
      <c r="C439" s="28">
        <v>42111022601</v>
      </c>
      <c r="D439" s="13">
        <v>2601</v>
      </c>
      <c r="E439" s="14" t="s">
        <v>407</v>
      </c>
      <c r="F439" s="15">
        <v>259232064.71759999</v>
      </c>
      <c r="G439" s="15">
        <v>259988485.33840001</v>
      </c>
      <c r="H439" s="15">
        <v>263078797.25919998</v>
      </c>
      <c r="I439" s="15">
        <v>241783413.53919998</v>
      </c>
      <c r="J439" s="15">
        <v>318176186.588</v>
      </c>
      <c r="K439" s="15">
        <v>202530431.40720001</v>
      </c>
      <c r="L439" s="15">
        <v>256126995.55039999</v>
      </c>
      <c r="M439" s="15">
        <v>228673693.4664</v>
      </c>
      <c r="N439" s="15">
        <v>212040876.40320054</v>
      </c>
      <c r="O439" s="15">
        <v>211751128.46193817</v>
      </c>
      <c r="P439" s="15">
        <v>143094690.2562592</v>
      </c>
      <c r="Q439" s="15">
        <v>156357392.72934785</v>
      </c>
      <c r="R439" s="15">
        <f>SUM(F439:Q439)</f>
        <v>2752834155.7171454</v>
      </c>
    </row>
    <row r="440" spans="1:18" x14ac:dyDescent="0.25">
      <c r="A440" s="13">
        <v>2617</v>
      </c>
      <c r="B440" s="14" t="s">
        <v>793</v>
      </c>
      <c r="C440" s="28">
        <v>42111082617</v>
      </c>
      <c r="D440" s="13">
        <v>2617</v>
      </c>
      <c r="E440" s="14" t="s">
        <v>766</v>
      </c>
      <c r="F440" s="15">
        <v>451003.23329933296</v>
      </c>
      <c r="G440" s="15">
        <v>3296141.6150588226</v>
      </c>
      <c r="H440" s="15">
        <v>5559201.4048421942</v>
      </c>
      <c r="I440" s="15">
        <v>5228413.8128411686</v>
      </c>
      <c r="J440" s="15">
        <v>5087238.5593370488</v>
      </c>
      <c r="K440" s="15">
        <v>8011269.4910257244</v>
      </c>
      <c r="L440" s="15">
        <v>8847842.3806773685</v>
      </c>
      <c r="M440" s="15">
        <v>7051535.6310762679</v>
      </c>
      <c r="N440" s="15">
        <v>8571179.9383217692</v>
      </c>
      <c r="O440" s="15">
        <v>9131773.5157590564</v>
      </c>
      <c r="P440" s="15">
        <v>7637098.1370724635</v>
      </c>
      <c r="Q440" s="15">
        <v>8740903.4332753383</v>
      </c>
      <c r="R440" s="15">
        <f>SUM(F440:Q440)</f>
        <v>77613601.152586564</v>
      </c>
    </row>
    <row r="441" spans="1:18" x14ac:dyDescent="0.25">
      <c r="A441" s="13"/>
      <c r="B441" s="11"/>
      <c r="C441" s="49"/>
      <c r="D441" s="13"/>
      <c r="E441" s="11" t="s">
        <v>410</v>
      </c>
      <c r="F441" s="12">
        <f>SUM(F442:F444)</f>
        <v>25858181.359513663</v>
      </c>
      <c r="G441" s="12">
        <f t="shared" ref="G441:R441" si="119">SUM(G442:G444)</f>
        <v>26643251.726890951</v>
      </c>
      <c r="H441" s="12">
        <f t="shared" si="119"/>
        <v>28011970.506335463</v>
      </c>
      <c r="I441" s="12">
        <f t="shared" si="119"/>
        <v>23514502.899909813</v>
      </c>
      <c r="J441" s="12">
        <f t="shared" si="119"/>
        <v>36800446.00234466</v>
      </c>
      <c r="K441" s="12">
        <f t="shared" si="119"/>
        <v>19446773.722196173</v>
      </c>
      <c r="L441" s="12">
        <f t="shared" si="119"/>
        <v>26811771.069406442</v>
      </c>
      <c r="M441" s="12">
        <f t="shared" si="119"/>
        <v>21619199.970817011</v>
      </c>
      <c r="N441" s="12">
        <f t="shared" si="119"/>
        <v>16419531.208049329</v>
      </c>
      <c r="O441" s="12">
        <f t="shared" si="119"/>
        <v>11202133.712336356</v>
      </c>
      <c r="P441" s="12">
        <f t="shared" si="119"/>
        <v>6480142.4200197328</v>
      </c>
      <c r="Q441" s="12">
        <f t="shared" si="119"/>
        <v>16291938.947736507</v>
      </c>
      <c r="R441" s="12">
        <f t="shared" si="119"/>
        <v>259099843.5455561</v>
      </c>
    </row>
    <row r="442" spans="1:18" x14ac:dyDescent="0.25">
      <c r="A442" s="13">
        <v>2608</v>
      </c>
      <c r="B442" s="14" t="s">
        <v>767</v>
      </c>
      <c r="C442" s="28">
        <v>42111032608</v>
      </c>
      <c r="D442" s="13">
        <v>2608</v>
      </c>
      <c r="E442" s="14" t="s">
        <v>411</v>
      </c>
      <c r="F442" s="15">
        <v>2815428.6159999999</v>
      </c>
      <c r="G442" s="15">
        <v>2842524.2456</v>
      </c>
      <c r="H442" s="15">
        <v>2878747.04</v>
      </c>
      <c r="I442" s="15">
        <v>2651533.6432000003</v>
      </c>
      <c r="J442" s="15">
        <v>3409958.1880000001</v>
      </c>
      <c r="K442" s="15">
        <v>2297806.2848</v>
      </c>
      <c r="L442" s="15">
        <v>3122950.2407999998</v>
      </c>
      <c r="M442" s="15">
        <v>2590892.5640000002</v>
      </c>
      <c r="N442" s="15">
        <v>2270606.2287999997</v>
      </c>
      <c r="O442" s="15">
        <v>2175982.5683786664</v>
      </c>
      <c r="P442" s="15">
        <v>1777561.5515146663</v>
      </c>
      <c r="Q442" s="15">
        <v>1924752.4459626663</v>
      </c>
      <c r="R442" s="15">
        <f>SUM(F442:Q442)</f>
        <v>30758743.617056001</v>
      </c>
    </row>
    <row r="443" spans="1:18" x14ac:dyDescent="0.25">
      <c r="A443" s="13">
        <v>2610</v>
      </c>
      <c r="B443" s="14" t="s">
        <v>768</v>
      </c>
      <c r="C443" s="28">
        <v>42111032610</v>
      </c>
      <c r="D443" s="13">
        <v>2610</v>
      </c>
      <c r="E443" s="14" t="s">
        <v>412</v>
      </c>
      <c r="F443" s="15">
        <v>22993896.070400003</v>
      </c>
      <c r="G443" s="15">
        <v>23438716.072000001</v>
      </c>
      <c r="H443" s="15">
        <v>24506505.672800001</v>
      </c>
      <c r="I443" s="15">
        <v>20317134.252800003</v>
      </c>
      <c r="J443" s="15">
        <v>32775584.017599996</v>
      </c>
      <c r="K443" s="15">
        <v>16322514.023199998</v>
      </c>
      <c r="L443" s="15">
        <v>22717644.042399999</v>
      </c>
      <c r="M443" s="15">
        <v>18313591.152800001</v>
      </c>
      <c r="N443" s="15">
        <v>13422686.375599999</v>
      </c>
      <c r="O443" s="15">
        <v>8469060.4520049505</v>
      </c>
      <c r="P443" s="15">
        <v>4259087.4433661504</v>
      </c>
      <c r="Q443" s="15">
        <v>13384291.5568</v>
      </c>
      <c r="R443" s="15">
        <f>SUM(F443:Q443)</f>
        <v>220920711.13177109</v>
      </c>
    </row>
    <row r="444" spans="1:18" x14ac:dyDescent="0.25">
      <c r="A444" s="13">
        <v>2617</v>
      </c>
      <c r="B444" s="14" t="s">
        <v>794</v>
      </c>
      <c r="C444" s="28">
        <v>42111082617</v>
      </c>
      <c r="D444" s="13">
        <v>2617</v>
      </c>
      <c r="E444" s="14" t="s">
        <v>769</v>
      </c>
      <c r="F444" s="15">
        <v>48856.673113658988</v>
      </c>
      <c r="G444" s="15">
        <v>362011.40929095249</v>
      </c>
      <c r="H444" s="15">
        <v>626717.79353546328</v>
      </c>
      <c r="I444" s="15">
        <v>545835.0039098101</v>
      </c>
      <c r="J444" s="15">
        <v>614903.7967446656</v>
      </c>
      <c r="K444" s="15">
        <v>826453.41419617436</v>
      </c>
      <c r="L444" s="15">
        <v>971176.78620644298</v>
      </c>
      <c r="M444" s="15">
        <v>714716.25401700963</v>
      </c>
      <c r="N444" s="15">
        <v>726238.60364933149</v>
      </c>
      <c r="O444" s="15">
        <v>557090.69195273949</v>
      </c>
      <c r="P444" s="15">
        <v>443493.42513891618</v>
      </c>
      <c r="Q444" s="15">
        <v>982894.94497384061</v>
      </c>
      <c r="R444" s="15">
        <f>SUM(F444:Q444)</f>
        <v>7420388.796729004</v>
      </c>
    </row>
    <row r="445" spans="1:18" x14ac:dyDescent="0.25">
      <c r="A445" s="13"/>
      <c r="B445" s="11"/>
      <c r="C445" s="49"/>
      <c r="D445" s="13"/>
      <c r="E445" s="11" t="s">
        <v>417</v>
      </c>
      <c r="F445" s="12">
        <f t="shared" ref="F445:R445" si="120">+F446+F447</f>
        <v>7452814.3297742186</v>
      </c>
      <c r="G445" s="12">
        <f t="shared" si="120"/>
        <v>35229567.75632225</v>
      </c>
      <c r="H445" s="12">
        <f t="shared" si="120"/>
        <v>7597084.9572643014</v>
      </c>
      <c r="I445" s="12">
        <f t="shared" si="120"/>
        <v>7600753.2038316391</v>
      </c>
      <c r="J445" s="12">
        <f t="shared" si="120"/>
        <v>29382551.971287161</v>
      </c>
      <c r="K445" s="12">
        <f t="shared" si="120"/>
        <v>8846783.3195477538</v>
      </c>
      <c r="L445" s="12">
        <f t="shared" si="120"/>
        <v>6558318.1058109943</v>
      </c>
      <c r="M445" s="12">
        <f t="shared" si="120"/>
        <v>42046553.802094385</v>
      </c>
      <c r="N445" s="12">
        <f t="shared" si="120"/>
        <v>7438152.9715816462</v>
      </c>
      <c r="O445" s="12">
        <f t="shared" si="120"/>
        <v>7827934.7920636591</v>
      </c>
      <c r="P445" s="12">
        <f t="shared" si="120"/>
        <v>41084793.36436487</v>
      </c>
      <c r="Q445" s="12">
        <f t="shared" si="120"/>
        <v>7585021.0585155068</v>
      </c>
      <c r="R445" s="12">
        <f t="shared" si="120"/>
        <v>208650329.63245842</v>
      </c>
    </row>
    <row r="446" spans="1:18" x14ac:dyDescent="0.25">
      <c r="A446" s="13">
        <v>2602</v>
      </c>
      <c r="B446" s="14" t="s">
        <v>770</v>
      </c>
      <c r="C446" s="28">
        <v>42111042602</v>
      </c>
      <c r="D446" s="13">
        <v>2602</v>
      </c>
      <c r="E446" s="14" t="s">
        <v>418</v>
      </c>
      <c r="F446" s="15">
        <v>7439870.6928000003</v>
      </c>
      <c r="G446" s="15">
        <v>34788517.909599997</v>
      </c>
      <c r="H446" s="15">
        <v>7439870.6928000003</v>
      </c>
      <c r="I446" s="15">
        <v>7439870.6928000003</v>
      </c>
      <c r="J446" s="15">
        <v>28803504.210000001</v>
      </c>
      <c r="K446" s="15">
        <v>8510156.5847999994</v>
      </c>
      <c r="L446" s="15">
        <v>6339327.6336000003</v>
      </c>
      <c r="M446" s="15">
        <v>40345288.682400003</v>
      </c>
      <c r="N446" s="15">
        <v>7149167.1899999995</v>
      </c>
      <c r="O446" s="15">
        <v>7504311.1571999993</v>
      </c>
      <c r="P446" s="15">
        <v>38627592.891666666</v>
      </c>
      <c r="Q446" s="15">
        <v>7183442.4950000001</v>
      </c>
      <c r="R446" s="15">
        <f>SUM(F446:Q446)</f>
        <v>201570920.8326667</v>
      </c>
    </row>
    <row r="447" spans="1:18" x14ac:dyDescent="0.25">
      <c r="A447" s="13">
        <v>2617</v>
      </c>
      <c r="B447" s="14" t="s">
        <v>795</v>
      </c>
      <c r="C447" s="28">
        <v>42111082617</v>
      </c>
      <c r="D447" s="13">
        <v>2617</v>
      </c>
      <c r="E447" s="14" t="s">
        <v>771</v>
      </c>
      <c r="F447" s="15">
        <v>12943.636974218571</v>
      </c>
      <c r="G447" s="15">
        <v>441049.84672225174</v>
      </c>
      <c r="H447" s="15">
        <v>157214.26446430077</v>
      </c>
      <c r="I447" s="15">
        <v>160882.51103163918</v>
      </c>
      <c r="J447" s="15">
        <v>579047.7612871608</v>
      </c>
      <c r="K447" s="15">
        <v>336626.73474775505</v>
      </c>
      <c r="L447" s="15">
        <v>218990.47221099405</v>
      </c>
      <c r="M447" s="15">
        <v>1701265.1196943838</v>
      </c>
      <c r="N447" s="15">
        <v>288985.78158164647</v>
      </c>
      <c r="O447" s="15">
        <v>323623.63486365962</v>
      </c>
      <c r="P447" s="15">
        <v>2457200.4726982042</v>
      </c>
      <c r="Q447" s="15">
        <v>401578.56351550686</v>
      </c>
      <c r="R447" s="15">
        <f>SUM(F447:Q447)</f>
        <v>7079408.7997917207</v>
      </c>
    </row>
    <row r="448" spans="1:18" x14ac:dyDescent="0.25">
      <c r="A448" s="13"/>
      <c r="B448" s="11"/>
      <c r="C448" s="49"/>
      <c r="D448" s="13"/>
      <c r="E448" s="11" t="s">
        <v>421</v>
      </c>
      <c r="F448" s="12">
        <f>+F449+F450</f>
        <v>1188297.389382276</v>
      </c>
      <c r="G448" s="12">
        <f t="shared" ref="G448:R448" si="121">+G449+G450</f>
        <v>2975920.0123668006</v>
      </c>
      <c r="H448" s="12">
        <f t="shared" si="121"/>
        <v>1038068.811727291</v>
      </c>
      <c r="I448" s="12">
        <f t="shared" si="121"/>
        <v>1233948.1600720296</v>
      </c>
      <c r="J448" s="12">
        <f t="shared" si="121"/>
        <v>1251868.3957391044</v>
      </c>
      <c r="K448" s="12">
        <f t="shared" si="121"/>
        <v>1802176.0387560362</v>
      </c>
      <c r="L448" s="12">
        <f t="shared" si="121"/>
        <v>1606899.0078562498</v>
      </c>
      <c r="M448" s="12">
        <f t="shared" si="121"/>
        <v>1508575.910318655</v>
      </c>
      <c r="N448" s="12">
        <f t="shared" si="121"/>
        <v>1495201.856985268</v>
      </c>
      <c r="O448" s="12">
        <f t="shared" si="121"/>
        <v>1468069.86629927</v>
      </c>
      <c r="P448" s="12">
        <f t="shared" si="121"/>
        <v>1569909.9653578128</v>
      </c>
      <c r="Q448" s="12">
        <f t="shared" si="121"/>
        <v>1358233.6411103627</v>
      </c>
      <c r="R448" s="12">
        <f t="shared" si="121"/>
        <v>18497169.055971153</v>
      </c>
    </row>
    <row r="449" spans="1:18" x14ac:dyDescent="0.25">
      <c r="A449" s="13">
        <v>2606</v>
      </c>
      <c r="B449" s="14" t="s">
        <v>772</v>
      </c>
      <c r="C449" s="28">
        <v>42111052606</v>
      </c>
      <c r="D449" s="13">
        <v>2606</v>
      </c>
      <c r="E449" s="14" t="s">
        <v>422</v>
      </c>
      <c r="F449" s="15">
        <v>1186233.6199999999</v>
      </c>
      <c r="G449" s="15">
        <v>2938663.5500000003</v>
      </c>
      <c r="H449" s="15">
        <v>1016586.9899999999</v>
      </c>
      <c r="I449" s="15">
        <v>1207829.6066666667</v>
      </c>
      <c r="J449" s="15">
        <v>1232167.58</v>
      </c>
      <c r="K449" s="15">
        <v>1733601.89</v>
      </c>
      <c r="L449" s="15">
        <v>1553242.6333333335</v>
      </c>
      <c r="M449" s="15">
        <v>1463448.0433333337</v>
      </c>
      <c r="N449" s="15">
        <v>1437110.5433333337</v>
      </c>
      <c r="O449" s="15">
        <v>1407376.7053333332</v>
      </c>
      <c r="P449" s="15">
        <v>1490367.6432</v>
      </c>
      <c r="Q449" s="15">
        <v>1286323.8190666668</v>
      </c>
      <c r="R449" s="15">
        <f>SUM(F449:Q449)</f>
        <v>17952952.624266665</v>
      </c>
    </row>
    <row r="450" spans="1:18" x14ac:dyDescent="0.25">
      <c r="A450" s="13">
        <v>2617</v>
      </c>
      <c r="B450" s="14" t="s">
        <v>796</v>
      </c>
      <c r="C450" s="28">
        <v>42111082617</v>
      </c>
      <c r="D450" s="13">
        <v>2617</v>
      </c>
      <c r="E450" s="14" t="s">
        <v>773</v>
      </c>
      <c r="F450" s="15">
        <v>2063.7693822759957</v>
      </c>
      <c r="G450" s="15">
        <v>37256.462366800239</v>
      </c>
      <c r="H450" s="15">
        <v>21481.821727291117</v>
      </c>
      <c r="I450" s="15">
        <v>26118.553405362811</v>
      </c>
      <c r="J450" s="15">
        <v>19700.815739104182</v>
      </c>
      <c r="K450" s="15">
        <v>68574.148756036273</v>
      </c>
      <c r="L450" s="15">
        <v>53656.37452291634</v>
      </c>
      <c r="M450" s="15">
        <v>45127.866985321358</v>
      </c>
      <c r="N450" s="15">
        <v>58091.313651934353</v>
      </c>
      <c r="O450" s="15">
        <v>60693.160965936782</v>
      </c>
      <c r="P450" s="15">
        <v>79542.322157812741</v>
      </c>
      <c r="Q450" s="15">
        <v>71909.822043695895</v>
      </c>
      <c r="R450" s="15">
        <f>SUM(F450:Q450)</f>
        <v>544216.43170448812</v>
      </c>
    </row>
    <row r="451" spans="1:18" x14ac:dyDescent="0.25">
      <c r="A451" s="13"/>
      <c r="B451" s="11"/>
      <c r="C451" s="49"/>
      <c r="D451" s="13"/>
      <c r="E451" s="11" t="s">
        <v>423</v>
      </c>
      <c r="F451" s="12">
        <f>+F452+F453</f>
        <v>3672045.2423642948</v>
      </c>
      <c r="G451" s="12">
        <f t="shared" ref="G451:R451" si="122">+G452+G453</f>
        <v>4193701.7550351596</v>
      </c>
      <c r="H451" s="12">
        <f t="shared" si="122"/>
        <v>3404018.3501353865</v>
      </c>
      <c r="I451" s="12">
        <f t="shared" si="122"/>
        <v>3313586.2118989946</v>
      </c>
      <c r="J451" s="12">
        <f t="shared" si="122"/>
        <v>3244235.7668156619</v>
      </c>
      <c r="K451" s="12">
        <f t="shared" si="122"/>
        <v>3197252.6249438548</v>
      </c>
      <c r="L451" s="12">
        <f t="shared" si="122"/>
        <v>4085264.9020680324</v>
      </c>
      <c r="M451" s="12">
        <f t="shared" si="122"/>
        <v>3981368.2053715736</v>
      </c>
      <c r="N451" s="12">
        <f t="shared" si="122"/>
        <v>4110059.1038191919</v>
      </c>
      <c r="O451" s="12">
        <f t="shared" si="122"/>
        <v>3773837.0237319521</v>
      </c>
      <c r="P451" s="12">
        <f t="shared" si="122"/>
        <v>3634183.9280818566</v>
      </c>
      <c r="Q451" s="12">
        <f t="shared" si="122"/>
        <v>3729108.3628830933</v>
      </c>
      <c r="R451" s="12">
        <f t="shared" si="122"/>
        <v>44338661.477149054</v>
      </c>
    </row>
    <row r="452" spans="1:18" x14ac:dyDescent="0.25">
      <c r="A452" s="13">
        <v>2603</v>
      </c>
      <c r="B452" s="14" t="s">
        <v>774</v>
      </c>
      <c r="C452" s="28">
        <v>42111062603</v>
      </c>
      <c r="D452" s="13">
        <v>2603</v>
      </c>
      <c r="E452" s="14" t="s">
        <v>423</v>
      </c>
      <c r="F452" s="15">
        <v>3665667.8366666664</v>
      </c>
      <c r="G452" s="15">
        <v>4141199.5066666664</v>
      </c>
      <c r="H452" s="15">
        <v>3333575.5100000002</v>
      </c>
      <c r="I452" s="15">
        <v>3243448.68</v>
      </c>
      <c r="J452" s="15">
        <v>3193180.8066666666</v>
      </c>
      <c r="K452" s="15">
        <v>3075594.7666666661</v>
      </c>
      <c r="L452" s="15">
        <v>3948852.78</v>
      </c>
      <c r="M452" s="15">
        <v>3862268.6933333334</v>
      </c>
      <c r="N452" s="15">
        <v>3950375.8266666667</v>
      </c>
      <c r="O452" s="15">
        <v>3617818.4968222231</v>
      </c>
      <c r="P452" s="15">
        <v>3450051.4394888896</v>
      </c>
      <c r="Q452" s="15">
        <v>3531675.8220888898</v>
      </c>
      <c r="R452" s="15">
        <f>SUM(F452:Q452)</f>
        <v>43013710.165066667</v>
      </c>
    </row>
    <row r="453" spans="1:18" x14ac:dyDescent="0.25">
      <c r="A453" s="13">
        <v>2617</v>
      </c>
      <c r="B453" s="14" t="s">
        <v>797</v>
      </c>
      <c r="C453" s="28">
        <v>42111082617</v>
      </c>
      <c r="D453" s="13">
        <v>2617</v>
      </c>
      <c r="E453" s="14" t="s">
        <v>775</v>
      </c>
      <c r="F453" s="15">
        <v>6377.4056976285601</v>
      </c>
      <c r="G453" s="15">
        <v>52502.24836849334</v>
      </c>
      <c r="H453" s="15">
        <v>70442.84013538633</v>
      </c>
      <c r="I453" s="15">
        <v>70137.531898994668</v>
      </c>
      <c r="J453" s="15">
        <v>51054.960148995349</v>
      </c>
      <c r="K453" s="15">
        <v>121657.85827718879</v>
      </c>
      <c r="L453" s="15">
        <v>136412.12206803277</v>
      </c>
      <c r="M453" s="15">
        <v>119099.51203824031</v>
      </c>
      <c r="N453" s="15">
        <v>159683.27715252517</v>
      </c>
      <c r="O453" s="15">
        <v>156018.52690972917</v>
      </c>
      <c r="P453" s="15">
        <v>184132.48859296684</v>
      </c>
      <c r="Q453" s="15">
        <v>197432.54079420358</v>
      </c>
      <c r="R453" s="15">
        <f>SUM(F453:Q453)</f>
        <v>1324951.3120823849</v>
      </c>
    </row>
    <row r="454" spans="1:18" x14ac:dyDescent="0.25">
      <c r="A454" s="13"/>
      <c r="B454" s="11"/>
      <c r="C454" s="49"/>
      <c r="D454" s="13"/>
      <c r="E454" s="11" t="s">
        <v>424</v>
      </c>
      <c r="F454" s="12">
        <f>+F455+F456</f>
        <v>0</v>
      </c>
      <c r="G454" s="12">
        <f t="shared" ref="G454:R454" si="123">+G455+G456</f>
        <v>38163971.554776154</v>
      </c>
      <c r="H454" s="12">
        <f t="shared" si="123"/>
        <v>46526247.655874655</v>
      </c>
      <c r="I454" s="12">
        <f t="shared" si="123"/>
        <v>44323248.247129917</v>
      </c>
      <c r="J454" s="12">
        <f t="shared" si="123"/>
        <v>36867603.117933802</v>
      </c>
      <c r="K454" s="12">
        <f t="shared" si="123"/>
        <v>42340767.699508168</v>
      </c>
      <c r="L454" s="12">
        <f t="shared" si="123"/>
        <v>50062502.424144112</v>
      </c>
      <c r="M454" s="12">
        <f t="shared" si="123"/>
        <v>46089327.664340951</v>
      </c>
      <c r="N454" s="12">
        <f t="shared" si="123"/>
        <v>33490997.20023495</v>
      </c>
      <c r="O454" s="12">
        <f t="shared" si="123"/>
        <v>43876123.155618891</v>
      </c>
      <c r="P454" s="12">
        <f t="shared" si="123"/>
        <v>39386627.054470025</v>
      </c>
      <c r="Q454" s="12">
        <f t="shared" si="123"/>
        <v>54884790.763732508</v>
      </c>
      <c r="R454" s="12">
        <f t="shared" si="123"/>
        <v>476012206.53776413</v>
      </c>
    </row>
    <row r="455" spans="1:18" x14ac:dyDescent="0.25">
      <c r="A455" s="13">
        <v>2609</v>
      </c>
      <c r="B455" s="14" t="s">
        <v>776</v>
      </c>
      <c r="C455" s="28">
        <v>42111072609</v>
      </c>
      <c r="D455" s="13">
        <v>2609</v>
      </c>
      <c r="E455" s="14" t="s">
        <v>424</v>
      </c>
      <c r="F455" s="15">
        <v>0</v>
      </c>
      <c r="G455" s="15">
        <v>37686185</v>
      </c>
      <c r="H455" s="15">
        <v>45563432.333333336</v>
      </c>
      <c r="I455" s="15">
        <v>43385073.399999999</v>
      </c>
      <c r="J455" s="15">
        <v>36287412.853333332</v>
      </c>
      <c r="K455" s="15">
        <v>40729669.759999998</v>
      </c>
      <c r="L455" s="15">
        <v>48390852.640000001</v>
      </c>
      <c r="M455" s="15">
        <v>44710601.520000003</v>
      </c>
      <c r="N455" s="15">
        <v>32189811</v>
      </c>
      <c r="O455" s="15">
        <v>42062190</v>
      </c>
      <c r="P455" s="15">
        <v>37391032.5</v>
      </c>
      <c r="Q455" s="15">
        <v>51978990.600000001</v>
      </c>
      <c r="R455" s="15">
        <f>SUM(F455:Q455)</f>
        <v>460375251.60666668</v>
      </c>
    </row>
    <row r="456" spans="1:18" x14ac:dyDescent="0.25">
      <c r="A456" s="13">
        <v>2617</v>
      </c>
      <c r="B456" s="14" t="s">
        <v>798</v>
      </c>
      <c r="C456" s="28">
        <v>42111082617</v>
      </c>
      <c r="D456" s="13">
        <v>2617</v>
      </c>
      <c r="E456" s="14" t="s">
        <v>777</v>
      </c>
      <c r="F456" s="15">
        <v>0</v>
      </c>
      <c r="G456" s="15">
        <v>477786.55477615714</v>
      </c>
      <c r="H456" s="15">
        <v>962815.32254131907</v>
      </c>
      <c r="I456" s="15">
        <v>938174.84712991514</v>
      </c>
      <c r="J456" s="15">
        <v>580190.26460046985</v>
      </c>
      <c r="K456" s="15">
        <v>1611097.9395081718</v>
      </c>
      <c r="L456" s="15">
        <v>1671649.7841441093</v>
      </c>
      <c r="M456" s="15">
        <v>1378726.1443409449</v>
      </c>
      <c r="N456" s="15">
        <v>1301186.200234951</v>
      </c>
      <c r="O456" s="15">
        <v>1813933.1556188946</v>
      </c>
      <c r="P456" s="15">
        <v>1995594.5544700257</v>
      </c>
      <c r="Q456" s="15">
        <v>2905800.1637325049</v>
      </c>
      <c r="R456" s="15">
        <f>SUM(F456:Q456)</f>
        <v>15636954.931097463</v>
      </c>
    </row>
    <row r="457" spans="1:18" x14ac:dyDescent="0.25">
      <c r="A457" s="13"/>
      <c r="B457" s="14"/>
      <c r="C457" s="28"/>
      <c r="D457" s="13"/>
      <c r="E457" s="11" t="s">
        <v>425</v>
      </c>
      <c r="F457" s="12">
        <f t="shared" ref="F457:R457" si="124">SUM(F458:F461)</f>
        <v>0</v>
      </c>
      <c r="G457" s="12">
        <f t="shared" si="124"/>
        <v>0</v>
      </c>
      <c r="H457" s="12">
        <f t="shared" si="124"/>
        <v>0</v>
      </c>
      <c r="I457" s="12">
        <f t="shared" si="124"/>
        <v>0</v>
      </c>
      <c r="J457" s="12">
        <f t="shared" si="124"/>
        <v>0</v>
      </c>
      <c r="K457" s="12">
        <f t="shared" si="124"/>
        <v>0</v>
      </c>
      <c r="L457" s="12">
        <f t="shared" si="124"/>
        <v>0</v>
      </c>
      <c r="M457" s="12">
        <f t="shared" si="124"/>
        <v>0</v>
      </c>
      <c r="N457" s="12">
        <f t="shared" si="124"/>
        <v>0</v>
      </c>
      <c r="O457" s="12">
        <f t="shared" si="124"/>
        <v>0</v>
      </c>
      <c r="P457" s="12">
        <f t="shared" si="124"/>
        <v>0</v>
      </c>
      <c r="Q457" s="12">
        <f t="shared" si="124"/>
        <v>0</v>
      </c>
      <c r="R457" s="12">
        <f t="shared" si="124"/>
        <v>0</v>
      </c>
    </row>
    <row r="458" spans="1:18" x14ac:dyDescent="0.25">
      <c r="A458" s="13">
        <v>2611</v>
      </c>
      <c r="B458" s="14" t="s">
        <v>408</v>
      </c>
      <c r="C458" s="28">
        <v>42111022611</v>
      </c>
      <c r="D458" s="13">
        <v>2611</v>
      </c>
      <c r="E458" s="14" t="s">
        <v>409</v>
      </c>
      <c r="F458" s="15">
        <v>0</v>
      </c>
      <c r="G458" s="15">
        <v>0</v>
      </c>
      <c r="H458" s="15">
        <v>0</v>
      </c>
      <c r="I458" s="15">
        <v>0</v>
      </c>
      <c r="J458" s="15">
        <v>0</v>
      </c>
      <c r="K458" s="15">
        <v>0</v>
      </c>
      <c r="L458" s="15">
        <v>0</v>
      </c>
      <c r="M458" s="15">
        <v>0</v>
      </c>
      <c r="N458" s="15">
        <v>0</v>
      </c>
      <c r="O458" s="15">
        <v>0</v>
      </c>
      <c r="P458" s="15">
        <v>0</v>
      </c>
      <c r="Q458" s="15">
        <v>0</v>
      </c>
      <c r="R458" s="15">
        <f>SUM(F458:Q458)</f>
        <v>0</v>
      </c>
    </row>
    <row r="459" spans="1:18" x14ac:dyDescent="0.25">
      <c r="A459" s="13">
        <v>2612</v>
      </c>
      <c r="B459" s="14" t="s">
        <v>413</v>
      </c>
      <c r="C459" s="28">
        <v>42111032612</v>
      </c>
      <c r="D459" s="13">
        <v>2612</v>
      </c>
      <c r="E459" s="14" t="s">
        <v>414</v>
      </c>
      <c r="F459" s="15">
        <v>0</v>
      </c>
      <c r="G459" s="15">
        <v>0</v>
      </c>
      <c r="H459" s="15">
        <v>0</v>
      </c>
      <c r="I459" s="15">
        <v>0</v>
      </c>
      <c r="J459" s="15">
        <v>0</v>
      </c>
      <c r="K459" s="15">
        <v>0</v>
      </c>
      <c r="L459" s="15">
        <v>0</v>
      </c>
      <c r="M459" s="15">
        <v>0</v>
      </c>
      <c r="N459" s="15">
        <v>0</v>
      </c>
      <c r="O459" s="15">
        <v>0</v>
      </c>
      <c r="P459" s="15">
        <v>0</v>
      </c>
      <c r="Q459" s="15">
        <v>0</v>
      </c>
      <c r="R459" s="15">
        <f>SUM(F459:Q459)</f>
        <v>0</v>
      </c>
    </row>
    <row r="460" spans="1:18" x14ac:dyDescent="0.25">
      <c r="A460" s="13">
        <v>2613</v>
      </c>
      <c r="B460" s="14" t="s">
        <v>415</v>
      </c>
      <c r="C460" s="28">
        <v>42111032613</v>
      </c>
      <c r="D460" s="13">
        <v>2613</v>
      </c>
      <c r="E460" s="14" t="s">
        <v>416</v>
      </c>
      <c r="F460" s="15">
        <v>0</v>
      </c>
      <c r="G460" s="15">
        <v>0</v>
      </c>
      <c r="H460" s="15">
        <v>0</v>
      </c>
      <c r="I460" s="15">
        <v>0</v>
      </c>
      <c r="J460" s="15">
        <v>0</v>
      </c>
      <c r="K460" s="15">
        <v>0</v>
      </c>
      <c r="L460" s="15">
        <v>0</v>
      </c>
      <c r="M460" s="15">
        <v>0</v>
      </c>
      <c r="N460" s="15">
        <v>0</v>
      </c>
      <c r="O460" s="15">
        <v>0</v>
      </c>
      <c r="P460" s="15">
        <v>0</v>
      </c>
      <c r="Q460" s="15">
        <v>0</v>
      </c>
      <c r="R460" s="15">
        <f>SUM(F460:Q460)</f>
        <v>0</v>
      </c>
    </row>
    <row r="461" spans="1:18" x14ac:dyDescent="0.25">
      <c r="A461" s="13">
        <v>2614</v>
      </c>
      <c r="B461" s="14" t="s">
        <v>419</v>
      </c>
      <c r="C461" s="28">
        <v>42111042614</v>
      </c>
      <c r="D461" s="13">
        <v>2614</v>
      </c>
      <c r="E461" s="14" t="s">
        <v>420</v>
      </c>
      <c r="F461" s="15">
        <v>0</v>
      </c>
      <c r="G461" s="15">
        <v>0</v>
      </c>
      <c r="H461" s="15">
        <v>0</v>
      </c>
      <c r="I461" s="15">
        <v>0</v>
      </c>
      <c r="J461" s="15">
        <v>0</v>
      </c>
      <c r="K461" s="15">
        <v>0</v>
      </c>
      <c r="L461" s="15">
        <v>0</v>
      </c>
      <c r="M461" s="15">
        <v>0</v>
      </c>
      <c r="N461" s="15">
        <v>0</v>
      </c>
      <c r="O461" s="15">
        <v>0</v>
      </c>
      <c r="P461" s="15">
        <v>0</v>
      </c>
      <c r="Q461" s="15">
        <v>0</v>
      </c>
      <c r="R461" s="15">
        <f>SUM(F461:Q461)</f>
        <v>0</v>
      </c>
    </row>
    <row r="462" spans="1:18" x14ac:dyDescent="0.25">
      <c r="A462" s="13"/>
      <c r="B462" s="9"/>
      <c r="C462" s="48"/>
      <c r="D462" s="13"/>
      <c r="E462" s="9" t="s">
        <v>426</v>
      </c>
      <c r="F462" s="10">
        <f t="shared" ref="F462:R462" si="125">+F463+F466</f>
        <v>182633997.32999998</v>
      </c>
      <c r="G462" s="10">
        <f t="shared" si="125"/>
        <v>183712590.19500002</v>
      </c>
      <c r="H462" s="10">
        <f t="shared" si="125"/>
        <v>184576313.62000003</v>
      </c>
      <c r="I462" s="10">
        <f t="shared" si="125"/>
        <v>185196253.72500002</v>
      </c>
      <c r="J462" s="10">
        <f t="shared" si="125"/>
        <v>185599708.565</v>
      </c>
      <c r="K462" s="10">
        <f t="shared" si="125"/>
        <v>185179314.21500003</v>
      </c>
      <c r="L462" s="10">
        <f t="shared" si="125"/>
        <v>184545563.76500002</v>
      </c>
      <c r="M462" s="10">
        <f t="shared" si="125"/>
        <v>185063549.60500002</v>
      </c>
      <c r="N462" s="10">
        <f t="shared" si="125"/>
        <v>184232653.46316001</v>
      </c>
      <c r="O462" s="10">
        <f t="shared" si="125"/>
        <v>186247040.5579648</v>
      </c>
      <c r="P462" s="10">
        <f t="shared" si="125"/>
        <v>137787205.37457311</v>
      </c>
      <c r="Q462" s="10">
        <f t="shared" si="125"/>
        <v>137461479.31269658</v>
      </c>
      <c r="R462" s="10">
        <f t="shared" si="125"/>
        <v>2122235669.7283945</v>
      </c>
    </row>
    <row r="463" spans="1:18" x14ac:dyDescent="0.25">
      <c r="A463" s="13"/>
      <c r="B463" s="11"/>
      <c r="C463" s="49"/>
      <c r="D463" s="13"/>
      <c r="E463" s="11" t="s">
        <v>427</v>
      </c>
      <c r="F463" s="12">
        <f t="shared" ref="F463:R463" si="126">SUM(F464:F465)</f>
        <v>48065026.480000004</v>
      </c>
      <c r="G463" s="12">
        <f t="shared" si="126"/>
        <v>48315938.310000002</v>
      </c>
      <c r="H463" s="12">
        <f t="shared" si="126"/>
        <v>48847846.610000007</v>
      </c>
      <c r="I463" s="12">
        <f t="shared" si="126"/>
        <v>49321875.115000002</v>
      </c>
      <c r="J463" s="12">
        <f t="shared" si="126"/>
        <v>49769613.025000006</v>
      </c>
      <c r="K463" s="12">
        <f t="shared" si="126"/>
        <v>49720387.485000007</v>
      </c>
      <c r="L463" s="12">
        <f t="shared" si="126"/>
        <v>49418724.375000007</v>
      </c>
      <c r="M463" s="12">
        <f t="shared" si="126"/>
        <v>49738845.900000006</v>
      </c>
      <c r="N463" s="12">
        <f t="shared" si="126"/>
        <v>49361159.598159999</v>
      </c>
      <c r="O463" s="12">
        <f t="shared" si="126"/>
        <v>50011334.443160012</v>
      </c>
      <c r="P463" s="12">
        <f t="shared" si="126"/>
        <v>1753519.1897318033</v>
      </c>
      <c r="Q463" s="12">
        <f t="shared" si="126"/>
        <v>1304440.3656900376</v>
      </c>
      <c r="R463" s="12">
        <f t="shared" si="126"/>
        <v>495628710.89674199</v>
      </c>
    </row>
    <row r="464" spans="1:18" x14ac:dyDescent="0.25">
      <c r="A464" s="13">
        <v>2701</v>
      </c>
      <c r="B464" s="14" t="s">
        <v>778</v>
      </c>
      <c r="C464" s="28">
        <v>42121022701</v>
      </c>
      <c r="D464" s="13">
        <v>2701</v>
      </c>
      <c r="E464" s="14" t="s">
        <v>428</v>
      </c>
      <c r="F464" s="15">
        <v>48065026.480000004</v>
      </c>
      <c r="G464" s="15">
        <v>48065026.480000004</v>
      </c>
      <c r="H464" s="15">
        <v>48065026.480000004</v>
      </c>
      <c r="I464" s="15">
        <v>48065026.480000004</v>
      </c>
      <c r="J464" s="15">
        <v>48065026.480000004</v>
      </c>
      <c r="K464" s="15">
        <v>48065026.480000004</v>
      </c>
      <c r="L464" s="15">
        <v>48065026.480000004</v>
      </c>
      <c r="M464" s="15">
        <v>48065026.480000004</v>
      </c>
      <c r="N464" s="15">
        <v>48065026.478160001</v>
      </c>
      <c r="O464" s="15">
        <v>48065030.158160008</v>
      </c>
      <c r="P464" s="15">
        <v>0</v>
      </c>
      <c r="Q464" s="15">
        <v>0</v>
      </c>
      <c r="R464" s="15">
        <f>SUM(F464:Q464)</f>
        <v>480650268.47632015</v>
      </c>
    </row>
    <row r="465" spans="1:18" x14ac:dyDescent="0.25">
      <c r="A465" s="13">
        <v>2702</v>
      </c>
      <c r="B465" s="14" t="s">
        <v>779</v>
      </c>
      <c r="C465" s="28">
        <v>42121022702</v>
      </c>
      <c r="D465" s="13">
        <v>2702</v>
      </c>
      <c r="E465" s="14" t="s">
        <v>429</v>
      </c>
      <c r="F465" s="15">
        <v>0</v>
      </c>
      <c r="G465" s="15">
        <v>250911.83</v>
      </c>
      <c r="H465" s="15">
        <v>782820.13</v>
      </c>
      <c r="I465" s="15">
        <v>1256848.635</v>
      </c>
      <c r="J465" s="15">
        <v>1704586.5449999999</v>
      </c>
      <c r="K465" s="15">
        <v>1655361.0049999999</v>
      </c>
      <c r="L465" s="15">
        <v>1353697.895</v>
      </c>
      <c r="M465" s="15">
        <v>1673819.42</v>
      </c>
      <c r="N465" s="15">
        <v>1296133.1200000001</v>
      </c>
      <c r="O465" s="15">
        <v>1946304.2850000001</v>
      </c>
      <c r="P465" s="15">
        <v>1753519.1897318033</v>
      </c>
      <c r="Q465" s="15">
        <v>1304440.3656900376</v>
      </c>
      <c r="R465" s="15">
        <f>SUM(F465:Q465)</f>
        <v>14978442.420421839</v>
      </c>
    </row>
    <row r="466" spans="1:18" x14ac:dyDescent="0.25">
      <c r="A466" s="13"/>
      <c r="B466" s="11"/>
      <c r="C466" s="49"/>
      <c r="D466" s="13"/>
      <c r="E466" s="11" t="s">
        <v>430</v>
      </c>
      <c r="F466" s="12">
        <f t="shared" ref="F466:R466" si="127">SUM(F467:F468)</f>
        <v>134568970.84999999</v>
      </c>
      <c r="G466" s="12">
        <f t="shared" si="127"/>
        <v>135396651.88500002</v>
      </c>
      <c r="H466" s="12">
        <f t="shared" si="127"/>
        <v>135728467.01000002</v>
      </c>
      <c r="I466" s="12">
        <f t="shared" si="127"/>
        <v>135874378.61000001</v>
      </c>
      <c r="J466" s="12">
        <f t="shared" si="127"/>
        <v>135830095.53999999</v>
      </c>
      <c r="K466" s="12">
        <f t="shared" si="127"/>
        <v>135458926.73000002</v>
      </c>
      <c r="L466" s="12">
        <f t="shared" si="127"/>
        <v>135126839.39000002</v>
      </c>
      <c r="M466" s="12">
        <f t="shared" si="127"/>
        <v>135324703.70500001</v>
      </c>
      <c r="N466" s="12">
        <f t="shared" si="127"/>
        <v>134871493.86500001</v>
      </c>
      <c r="O466" s="12">
        <f t="shared" si="127"/>
        <v>136235706.1148048</v>
      </c>
      <c r="P466" s="12">
        <f t="shared" si="127"/>
        <v>136033686.18484131</v>
      </c>
      <c r="Q466" s="12">
        <f t="shared" si="127"/>
        <v>136157038.94700652</v>
      </c>
      <c r="R466" s="12">
        <f t="shared" si="127"/>
        <v>1626606958.8316526</v>
      </c>
    </row>
    <row r="467" spans="1:18" x14ac:dyDescent="0.25">
      <c r="A467" s="13">
        <v>2703</v>
      </c>
      <c r="B467" s="14" t="s">
        <v>431</v>
      </c>
      <c r="C467" s="28">
        <v>42121032703</v>
      </c>
      <c r="D467" s="13">
        <v>2703</v>
      </c>
      <c r="E467" s="14" t="s">
        <v>432</v>
      </c>
      <c r="F467" s="15">
        <v>134014866.27500001</v>
      </c>
      <c r="G467" s="15">
        <v>134014866.27500001</v>
      </c>
      <c r="H467" s="15">
        <v>134014866.27500001</v>
      </c>
      <c r="I467" s="15">
        <v>134014866.27500001</v>
      </c>
      <c r="J467" s="15">
        <v>134014866.27500001</v>
      </c>
      <c r="K467" s="15">
        <v>134014866.27500001</v>
      </c>
      <c r="L467" s="15">
        <v>134014866.27500001</v>
      </c>
      <c r="M467" s="15">
        <v>134014866.27500001</v>
      </c>
      <c r="N467" s="15">
        <v>134014866.27500001</v>
      </c>
      <c r="O467" s="15">
        <v>134014866.27500001</v>
      </c>
      <c r="P467" s="15">
        <v>134014866.27500001</v>
      </c>
      <c r="Q467" s="15">
        <v>134014879.59999999</v>
      </c>
      <c r="R467" s="15">
        <f>SUM(F467:Q467)</f>
        <v>1608178408.625</v>
      </c>
    </row>
    <row r="468" spans="1:18" x14ac:dyDescent="0.25">
      <c r="A468" s="13">
        <v>2704</v>
      </c>
      <c r="B468" s="14" t="s">
        <v>780</v>
      </c>
      <c r="C468" s="28">
        <v>42121032704</v>
      </c>
      <c r="D468" s="13">
        <v>2704</v>
      </c>
      <c r="E468" s="14" t="s">
        <v>433</v>
      </c>
      <c r="F468" s="15">
        <v>554104.57499999995</v>
      </c>
      <c r="G468" s="15">
        <v>1381785.6099999999</v>
      </c>
      <c r="H468" s="15">
        <v>1713600.7349999999</v>
      </c>
      <c r="I468" s="15">
        <v>1859512.335</v>
      </c>
      <c r="J468" s="15">
        <v>1815229.2650000001</v>
      </c>
      <c r="K468" s="15">
        <v>1444060.4550000001</v>
      </c>
      <c r="L468" s="15">
        <v>1111973.115</v>
      </c>
      <c r="M468" s="15">
        <v>1309837.43</v>
      </c>
      <c r="N468" s="15">
        <v>856627.59</v>
      </c>
      <c r="O468" s="15">
        <v>2220839.8398047928</v>
      </c>
      <c r="P468" s="15">
        <v>2018819.9098413042</v>
      </c>
      <c r="Q468" s="15">
        <v>2142159.3470065179</v>
      </c>
      <c r="R468" s="15">
        <f>SUM(F468:Q468)</f>
        <v>18428550.206652615</v>
      </c>
    </row>
    <row r="469" spans="1:18" x14ac:dyDescent="0.25">
      <c r="A469" s="13"/>
      <c r="B469" s="9"/>
      <c r="C469" s="48"/>
      <c r="D469" s="13"/>
      <c r="E469" s="9" t="s">
        <v>434</v>
      </c>
      <c r="F469" s="10">
        <f t="shared" ref="F469:R469" si="128">+F470+F472+F474+F476+F478+F480+F482+F484</f>
        <v>0</v>
      </c>
      <c r="G469" s="10">
        <f t="shared" si="128"/>
        <v>0</v>
      </c>
      <c r="H469" s="10">
        <f t="shared" si="128"/>
        <v>0</v>
      </c>
      <c r="I469" s="10">
        <f t="shared" si="128"/>
        <v>0</v>
      </c>
      <c r="J469" s="10">
        <f t="shared" si="128"/>
        <v>0</v>
      </c>
      <c r="K469" s="10">
        <f t="shared" si="128"/>
        <v>0</v>
      </c>
      <c r="L469" s="10">
        <f t="shared" si="128"/>
        <v>0</v>
      </c>
      <c r="M469" s="10">
        <f t="shared" si="128"/>
        <v>0</v>
      </c>
      <c r="N469" s="10">
        <f t="shared" si="128"/>
        <v>0</v>
      </c>
      <c r="O469" s="10">
        <f t="shared" si="128"/>
        <v>0</v>
      </c>
      <c r="P469" s="10">
        <f t="shared" si="128"/>
        <v>0</v>
      </c>
      <c r="Q469" s="10">
        <f t="shared" si="128"/>
        <v>0</v>
      </c>
      <c r="R469" s="10">
        <f t="shared" si="128"/>
        <v>0</v>
      </c>
    </row>
    <row r="470" spans="1:18" x14ac:dyDescent="0.25">
      <c r="A470" s="13"/>
      <c r="B470" s="11"/>
      <c r="C470" s="49"/>
      <c r="D470" s="13">
        <v>2801</v>
      </c>
      <c r="E470" s="11" t="s">
        <v>435</v>
      </c>
      <c r="F470" s="12">
        <f t="shared" ref="F470:Q470" si="129">SUM(F471:F471)</f>
        <v>0</v>
      </c>
      <c r="G470" s="12">
        <f t="shared" si="129"/>
        <v>0</v>
      </c>
      <c r="H470" s="12">
        <f t="shared" si="129"/>
        <v>0</v>
      </c>
      <c r="I470" s="12">
        <f t="shared" si="129"/>
        <v>0</v>
      </c>
      <c r="J470" s="12">
        <f t="shared" si="129"/>
        <v>0</v>
      </c>
      <c r="K470" s="12">
        <f t="shared" si="129"/>
        <v>0</v>
      </c>
      <c r="L470" s="12">
        <f t="shared" si="129"/>
        <v>0</v>
      </c>
      <c r="M470" s="12">
        <f t="shared" si="129"/>
        <v>0</v>
      </c>
      <c r="N470" s="12">
        <f t="shared" si="129"/>
        <v>0</v>
      </c>
      <c r="O470" s="12">
        <f t="shared" si="129"/>
        <v>0</v>
      </c>
      <c r="P470" s="12">
        <f t="shared" si="129"/>
        <v>0</v>
      </c>
      <c r="Q470" s="12">
        <f t="shared" si="129"/>
        <v>0</v>
      </c>
      <c r="R470" s="12">
        <f>SUM(R471:R471)</f>
        <v>0</v>
      </c>
    </row>
    <row r="471" spans="1:18" x14ac:dyDescent="0.25">
      <c r="A471" s="13">
        <v>2801</v>
      </c>
      <c r="B471" s="14" t="s">
        <v>781</v>
      </c>
      <c r="C471" s="28">
        <v>42131022801</v>
      </c>
      <c r="E471" s="14" t="s">
        <v>435</v>
      </c>
      <c r="F471" s="15">
        <v>0</v>
      </c>
      <c r="G471" s="15">
        <v>0</v>
      </c>
      <c r="H471" s="15">
        <v>0</v>
      </c>
      <c r="I471" s="15">
        <v>0</v>
      </c>
      <c r="J471" s="15">
        <v>0</v>
      </c>
      <c r="K471" s="15">
        <v>0</v>
      </c>
      <c r="L471" s="15">
        <v>0</v>
      </c>
      <c r="M471" s="15">
        <v>0</v>
      </c>
      <c r="N471" s="15">
        <v>0</v>
      </c>
      <c r="O471" s="15">
        <v>0</v>
      </c>
      <c r="P471" s="15">
        <v>0</v>
      </c>
      <c r="Q471" s="15">
        <v>0</v>
      </c>
      <c r="R471" s="15">
        <f>SUM(F471:Q471)</f>
        <v>0</v>
      </c>
    </row>
    <row r="472" spans="1:18" x14ac:dyDescent="0.25">
      <c r="A472" s="13"/>
      <c r="B472" s="11"/>
      <c r="C472" s="49"/>
      <c r="D472" s="13"/>
      <c r="E472" s="11" t="s">
        <v>436</v>
      </c>
      <c r="F472" s="12">
        <f t="shared" ref="F472:R472" si="130">SUM(F473:F473)</f>
        <v>0</v>
      </c>
      <c r="G472" s="12">
        <f t="shared" si="130"/>
        <v>0</v>
      </c>
      <c r="H472" s="12">
        <f t="shared" si="130"/>
        <v>0</v>
      </c>
      <c r="I472" s="12">
        <f t="shared" si="130"/>
        <v>0</v>
      </c>
      <c r="J472" s="12">
        <f t="shared" si="130"/>
        <v>0</v>
      </c>
      <c r="K472" s="12">
        <f t="shared" si="130"/>
        <v>0</v>
      </c>
      <c r="L472" s="12">
        <f t="shared" si="130"/>
        <v>0</v>
      </c>
      <c r="M472" s="12">
        <f t="shared" si="130"/>
        <v>0</v>
      </c>
      <c r="N472" s="12">
        <f t="shared" si="130"/>
        <v>0</v>
      </c>
      <c r="O472" s="12">
        <f t="shared" si="130"/>
        <v>0</v>
      </c>
      <c r="P472" s="12">
        <f t="shared" si="130"/>
        <v>0</v>
      </c>
      <c r="Q472" s="12">
        <f t="shared" si="130"/>
        <v>0</v>
      </c>
      <c r="R472" s="12">
        <f t="shared" si="130"/>
        <v>0</v>
      </c>
    </row>
    <row r="473" spans="1:18" x14ac:dyDescent="0.25">
      <c r="A473" s="13">
        <v>2802</v>
      </c>
      <c r="B473" s="14" t="s">
        <v>437</v>
      </c>
      <c r="C473" s="28">
        <v>42131032802</v>
      </c>
      <c r="D473" s="13">
        <v>2802</v>
      </c>
      <c r="E473" s="14" t="s">
        <v>438</v>
      </c>
      <c r="F473" s="15">
        <v>0</v>
      </c>
      <c r="G473" s="15">
        <v>0</v>
      </c>
      <c r="H473" s="15">
        <v>0</v>
      </c>
      <c r="I473" s="15">
        <v>0</v>
      </c>
      <c r="J473" s="15">
        <v>0</v>
      </c>
      <c r="K473" s="15">
        <v>0</v>
      </c>
      <c r="L473" s="15">
        <v>0</v>
      </c>
      <c r="M473" s="15">
        <v>0</v>
      </c>
      <c r="N473" s="15">
        <v>0</v>
      </c>
      <c r="O473" s="15">
        <v>0</v>
      </c>
      <c r="P473" s="15">
        <v>0</v>
      </c>
      <c r="Q473" s="15">
        <v>0</v>
      </c>
      <c r="R473" s="15">
        <f>SUM(F473:Q473)</f>
        <v>0</v>
      </c>
    </row>
    <row r="474" spans="1:18" x14ac:dyDescent="0.25">
      <c r="A474" s="13"/>
      <c r="B474" s="11"/>
      <c r="C474" s="49"/>
      <c r="D474" s="13"/>
      <c r="E474" s="11" t="s">
        <v>439</v>
      </c>
      <c r="F474" s="12">
        <f t="shared" ref="F474:R474" si="131">SUM(F475:F475)</f>
        <v>0</v>
      </c>
      <c r="G474" s="12">
        <f t="shared" si="131"/>
        <v>0</v>
      </c>
      <c r="H474" s="12">
        <f t="shared" si="131"/>
        <v>0</v>
      </c>
      <c r="I474" s="12">
        <f t="shared" si="131"/>
        <v>0</v>
      </c>
      <c r="J474" s="12">
        <f t="shared" si="131"/>
        <v>0</v>
      </c>
      <c r="K474" s="12">
        <f t="shared" si="131"/>
        <v>0</v>
      </c>
      <c r="L474" s="12">
        <f t="shared" si="131"/>
        <v>0</v>
      </c>
      <c r="M474" s="12">
        <f t="shared" si="131"/>
        <v>0</v>
      </c>
      <c r="N474" s="12">
        <f t="shared" si="131"/>
        <v>0</v>
      </c>
      <c r="O474" s="12">
        <f t="shared" si="131"/>
        <v>0</v>
      </c>
      <c r="P474" s="12">
        <f t="shared" si="131"/>
        <v>0</v>
      </c>
      <c r="Q474" s="12">
        <f t="shared" si="131"/>
        <v>0</v>
      </c>
      <c r="R474" s="12">
        <f t="shared" si="131"/>
        <v>0</v>
      </c>
    </row>
    <row r="475" spans="1:18" x14ac:dyDescent="0.25">
      <c r="A475" s="13"/>
      <c r="B475" s="14"/>
      <c r="C475" s="28"/>
      <c r="D475" s="13"/>
      <c r="E475" s="14"/>
      <c r="F475" s="15"/>
      <c r="G475" s="15"/>
      <c r="H475" s="15"/>
      <c r="I475" s="15"/>
      <c r="J475" s="15"/>
      <c r="K475" s="15"/>
      <c r="L475" s="15"/>
      <c r="M475" s="15"/>
      <c r="N475" s="15"/>
      <c r="O475" s="15"/>
      <c r="P475" s="15"/>
      <c r="Q475" s="15"/>
      <c r="R475" s="15">
        <f>SUM(F475:Q475)</f>
        <v>0</v>
      </c>
    </row>
    <row r="476" spans="1:18" x14ac:dyDescent="0.25">
      <c r="A476" s="13"/>
      <c r="B476" s="11"/>
      <c r="C476" s="49"/>
      <c r="D476" s="13"/>
      <c r="E476" s="11" t="s">
        <v>440</v>
      </c>
      <c r="F476" s="12">
        <f t="shared" ref="F476:R484" si="132">SUM(F477:F477)</f>
        <v>0</v>
      </c>
      <c r="G476" s="12">
        <f t="shared" si="132"/>
        <v>0</v>
      </c>
      <c r="H476" s="12">
        <f t="shared" si="132"/>
        <v>0</v>
      </c>
      <c r="I476" s="12">
        <f t="shared" si="132"/>
        <v>0</v>
      </c>
      <c r="J476" s="12">
        <f t="shared" si="132"/>
        <v>0</v>
      </c>
      <c r="K476" s="12">
        <f t="shared" si="132"/>
        <v>0</v>
      </c>
      <c r="L476" s="12">
        <f t="shared" si="132"/>
        <v>0</v>
      </c>
      <c r="M476" s="12">
        <f t="shared" si="132"/>
        <v>0</v>
      </c>
      <c r="N476" s="12">
        <f t="shared" si="132"/>
        <v>0</v>
      </c>
      <c r="O476" s="12">
        <f t="shared" si="132"/>
        <v>0</v>
      </c>
      <c r="P476" s="12">
        <f t="shared" si="132"/>
        <v>0</v>
      </c>
      <c r="Q476" s="12">
        <f t="shared" si="132"/>
        <v>0</v>
      </c>
      <c r="R476" s="12">
        <f t="shared" si="132"/>
        <v>0</v>
      </c>
    </row>
    <row r="477" spans="1:18" x14ac:dyDescent="0.25">
      <c r="A477" s="13"/>
      <c r="B477" s="14"/>
      <c r="C477" s="28"/>
      <c r="D477" s="13"/>
      <c r="E477" s="14"/>
      <c r="F477" s="15"/>
      <c r="G477" s="15"/>
      <c r="H477" s="15"/>
      <c r="I477" s="15"/>
      <c r="J477" s="15"/>
      <c r="K477" s="15"/>
      <c r="L477" s="15"/>
      <c r="M477" s="15"/>
      <c r="N477" s="15"/>
      <c r="O477" s="15"/>
      <c r="P477" s="15"/>
      <c r="Q477" s="15"/>
      <c r="R477" s="15">
        <f>SUM(F477:Q477)</f>
        <v>0</v>
      </c>
    </row>
    <row r="478" spans="1:18" x14ac:dyDescent="0.25">
      <c r="A478" s="13"/>
      <c r="B478" s="14"/>
      <c r="C478" s="28"/>
      <c r="D478" s="13"/>
      <c r="E478" s="11" t="s">
        <v>441</v>
      </c>
      <c r="F478" s="12">
        <f t="shared" si="132"/>
        <v>0</v>
      </c>
      <c r="G478" s="12">
        <f t="shared" si="132"/>
        <v>0</v>
      </c>
      <c r="H478" s="12">
        <f t="shared" si="132"/>
        <v>0</v>
      </c>
      <c r="I478" s="12">
        <f t="shared" si="132"/>
        <v>0</v>
      </c>
      <c r="J478" s="12">
        <f t="shared" si="132"/>
        <v>0</v>
      </c>
      <c r="K478" s="12">
        <f t="shared" si="132"/>
        <v>0</v>
      </c>
      <c r="L478" s="12">
        <f t="shared" si="132"/>
        <v>0</v>
      </c>
      <c r="M478" s="12">
        <f t="shared" si="132"/>
        <v>0</v>
      </c>
      <c r="N478" s="12">
        <f t="shared" si="132"/>
        <v>0</v>
      </c>
      <c r="O478" s="12">
        <f t="shared" si="132"/>
        <v>0</v>
      </c>
      <c r="P478" s="12">
        <f t="shared" si="132"/>
        <v>0</v>
      </c>
      <c r="Q478" s="12">
        <f t="shared" si="132"/>
        <v>0</v>
      </c>
      <c r="R478" s="12">
        <f t="shared" si="132"/>
        <v>0</v>
      </c>
    </row>
    <row r="479" spans="1:18" x14ac:dyDescent="0.25">
      <c r="A479" s="13"/>
      <c r="B479" s="14"/>
      <c r="C479" s="28"/>
      <c r="D479" s="13"/>
      <c r="E479" s="14"/>
      <c r="F479" s="15"/>
      <c r="G479" s="15"/>
      <c r="H479" s="15"/>
      <c r="I479" s="15"/>
      <c r="J479" s="15"/>
      <c r="K479" s="15"/>
      <c r="L479" s="15"/>
      <c r="M479" s="15"/>
      <c r="N479" s="15"/>
      <c r="O479" s="15"/>
      <c r="P479" s="15"/>
      <c r="Q479" s="15"/>
      <c r="R479" s="15">
        <f>SUM(F479:Q479)</f>
        <v>0</v>
      </c>
    </row>
    <row r="480" spans="1:18" x14ac:dyDescent="0.25">
      <c r="A480" s="13"/>
      <c r="B480" s="14"/>
      <c r="C480" s="28"/>
      <c r="D480" s="13"/>
      <c r="E480" s="11" t="s">
        <v>442</v>
      </c>
      <c r="F480" s="12">
        <f t="shared" si="132"/>
        <v>0</v>
      </c>
      <c r="G480" s="12">
        <f t="shared" si="132"/>
        <v>0</v>
      </c>
      <c r="H480" s="12">
        <f t="shared" si="132"/>
        <v>0</v>
      </c>
      <c r="I480" s="12">
        <f t="shared" si="132"/>
        <v>0</v>
      </c>
      <c r="J480" s="12">
        <f t="shared" si="132"/>
        <v>0</v>
      </c>
      <c r="K480" s="12">
        <f t="shared" si="132"/>
        <v>0</v>
      </c>
      <c r="L480" s="12">
        <f t="shared" si="132"/>
        <v>0</v>
      </c>
      <c r="M480" s="12">
        <f t="shared" si="132"/>
        <v>0</v>
      </c>
      <c r="N480" s="12">
        <f t="shared" si="132"/>
        <v>0</v>
      </c>
      <c r="O480" s="12">
        <f t="shared" si="132"/>
        <v>0</v>
      </c>
      <c r="P480" s="12">
        <f t="shared" si="132"/>
        <v>0</v>
      </c>
      <c r="Q480" s="12">
        <f t="shared" si="132"/>
        <v>0</v>
      </c>
      <c r="R480" s="12">
        <f t="shared" si="132"/>
        <v>0</v>
      </c>
    </row>
    <row r="481" spans="1:18" x14ac:dyDescent="0.25">
      <c r="A481" s="13"/>
      <c r="B481" s="14"/>
      <c r="C481" s="28"/>
      <c r="D481" s="13"/>
      <c r="E481" s="14"/>
      <c r="F481" s="15"/>
      <c r="G481" s="15"/>
      <c r="H481" s="15"/>
      <c r="I481" s="15"/>
      <c r="J481" s="15"/>
      <c r="K481" s="15"/>
      <c r="L481" s="15"/>
      <c r="M481" s="15"/>
      <c r="N481" s="15"/>
      <c r="O481" s="15"/>
      <c r="P481" s="15"/>
      <c r="Q481" s="15"/>
      <c r="R481" s="15">
        <f>SUM(F481:Q481)</f>
        <v>0</v>
      </c>
    </row>
    <row r="482" spans="1:18" x14ac:dyDescent="0.25">
      <c r="A482" s="13"/>
      <c r="B482" s="14"/>
      <c r="C482" s="28"/>
      <c r="D482" s="13"/>
      <c r="E482" s="11" t="s">
        <v>443</v>
      </c>
      <c r="F482" s="12">
        <f t="shared" si="132"/>
        <v>0</v>
      </c>
      <c r="G482" s="12">
        <f t="shared" si="132"/>
        <v>0</v>
      </c>
      <c r="H482" s="12">
        <f t="shared" si="132"/>
        <v>0</v>
      </c>
      <c r="I482" s="12">
        <f t="shared" si="132"/>
        <v>0</v>
      </c>
      <c r="J482" s="12">
        <f t="shared" si="132"/>
        <v>0</v>
      </c>
      <c r="K482" s="12">
        <f t="shared" si="132"/>
        <v>0</v>
      </c>
      <c r="L482" s="12">
        <f t="shared" si="132"/>
        <v>0</v>
      </c>
      <c r="M482" s="12">
        <f t="shared" si="132"/>
        <v>0</v>
      </c>
      <c r="N482" s="12">
        <f t="shared" si="132"/>
        <v>0</v>
      </c>
      <c r="O482" s="12">
        <f t="shared" si="132"/>
        <v>0</v>
      </c>
      <c r="P482" s="12">
        <f t="shared" si="132"/>
        <v>0</v>
      </c>
      <c r="Q482" s="12">
        <f t="shared" si="132"/>
        <v>0</v>
      </c>
      <c r="R482" s="12">
        <f t="shared" si="132"/>
        <v>0</v>
      </c>
    </row>
    <row r="483" spans="1:18" x14ac:dyDescent="0.25">
      <c r="A483" s="13"/>
      <c r="B483" s="14"/>
      <c r="C483" s="28"/>
      <c r="D483" s="13"/>
      <c r="E483" s="14"/>
      <c r="F483" s="15"/>
      <c r="G483" s="15"/>
      <c r="H483" s="15"/>
      <c r="I483" s="15"/>
      <c r="J483" s="15"/>
      <c r="K483" s="15"/>
      <c r="L483" s="15"/>
      <c r="M483" s="15"/>
      <c r="N483" s="15"/>
      <c r="O483" s="15"/>
      <c r="P483" s="15"/>
      <c r="Q483" s="15"/>
      <c r="R483" s="15">
        <f>SUM(F483:Q483)</f>
        <v>0</v>
      </c>
    </row>
    <row r="484" spans="1:18" x14ac:dyDescent="0.25">
      <c r="A484" s="13"/>
      <c r="B484" s="14"/>
      <c r="C484" s="28"/>
      <c r="D484" s="13"/>
      <c r="E484" s="11" t="s">
        <v>444</v>
      </c>
      <c r="F484" s="12">
        <f t="shared" si="132"/>
        <v>0</v>
      </c>
      <c r="G484" s="12">
        <f t="shared" si="132"/>
        <v>0</v>
      </c>
      <c r="H484" s="12">
        <f t="shared" si="132"/>
        <v>0</v>
      </c>
      <c r="I484" s="12">
        <f t="shared" si="132"/>
        <v>0</v>
      </c>
      <c r="J484" s="12">
        <f t="shared" si="132"/>
        <v>0</v>
      </c>
      <c r="K484" s="12">
        <f t="shared" si="132"/>
        <v>0</v>
      </c>
      <c r="L484" s="12">
        <f t="shared" si="132"/>
        <v>0</v>
      </c>
      <c r="M484" s="12">
        <f t="shared" si="132"/>
        <v>0</v>
      </c>
      <c r="N484" s="12">
        <f t="shared" si="132"/>
        <v>0</v>
      </c>
      <c r="O484" s="12">
        <f t="shared" si="132"/>
        <v>0</v>
      </c>
      <c r="P484" s="12">
        <f t="shared" si="132"/>
        <v>0</v>
      </c>
      <c r="Q484" s="12">
        <f t="shared" si="132"/>
        <v>0</v>
      </c>
      <c r="R484" s="12">
        <f t="shared" si="132"/>
        <v>0</v>
      </c>
    </row>
    <row r="485" spans="1:18" x14ac:dyDescent="0.25">
      <c r="A485" s="13"/>
      <c r="B485" s="14"/>
      <c r="C485" s="28"/>
      <c r="D485" s="13"/>
      <c r="E485" s="14"/>
      <c r="F485" s="15"/>
      <c r="G485" s="15"/>
      <c r="H485" s="15"/>
      <c r="I485" s="15"/>
      <c r="J485" s="15"/>
      <c r="K485" s="15"/>
      <c r="L485" s="15"/>
      <c r="M485" s="15"/>
      <c r="N485" s="15"/>
      <c r="O485" s="15"/>
      <c r="P485" s="15"/>
      <c r="Q485" s="15"/>
      <c r="R485" s="15">
        <f>SUM(F485:Q485)</f>
        <v>0</v>
      </c>
    </row>
    <row r="486" spans="1:18" x14ac:dyDescent="0.25">
      <c r="A486" s="13"/>
      <c r="B486" s="9"/>
      <c r="C486" s="48"/>
      <c r="D486" s="13"/>
      <c r="E486" s="9" t="s">
        <v>445</v>
      </c>
      <c r="F486" s="10">
        <f>+F488+F491+F494+F496+F499+F502</f>
        <v>8379889.1901336331</v>
      </c>
      <c r="G486" s="10">
        <f t="shared" ref="G486:R486" si="133">+G488+G491+G494+G496+G499+G502</f>
        <v>5509826.9076117259</v>
      </c>
      <c r="H486" s="10">
        <f t="shared" si="133"/>
        <v>5294048.6636854326</v>
      </c>
      <c r="I486" s="10">
        <f t="shared" si="133"/>
        <v>4947994.6779410196</v>
      </c>
      <c r="J486" s="10">
        <f t="shared" si="133"/>
        <v>5809189.1523361607</v>
      </c>
      <c r="K486" s="10">
        <f t="shared" si="133"/>
        <v>5585712.1175490841</v>
      </c>
      <c r="L486" s="10">
        <f t="shared" si="133"/>
        <v>5225988.5914317993</v>
      </c>
      <c r="M486" s="10">
        <f t="shared" si="133"/>
        <v>4939806.8068459984</v>
      </c>
      <c r="N486" s="10">
        <f t="shared" si="133"/>
        <v>5284518.4496363178</v>
      </c>
      <c r="O486" s="10">
        <f t="shared" si="133"/>
        <v>6319020.0324755413</v>
      </c>
      <c r="P486" s="10">
        <f t="shared" si="133"/>
        <v>6047927.8149813171</v>
      </c>
      <c r="Q486" s="10">
        <f t="shared" si="133"/>
        <v>8855892.9335653577</v>
      </c>
      <c r="R486" s="10">
        <f t="shared" si="133"/>
        <v>72199815.338193387</v>
      </c>
    </row>
    <row r="487" spans="1:18" x14ac:dyDescent="0.25">
      <c r="A487" s="13"/>
      <c r="B487" s="9"/>
      <c r="C487" s="48"/>
      <c r="D487" s="13"/>
      <c r="E487" s="36" t="s">
        <v>446</v>
      </c>
      <c r="F487" s="37"/>
      <c r="G487" s="37"/>
      <c r="H487" s="37"/>
      <c r="I487" s="37"/>
      <c r="J487" s="37"/>
      <c r="K487" s="37"/>
      <c r="L487" s="37"/>
      <c r="M487" s="37"/>
      <c r="N487" s="37"/>
      <c r="O487" s="37"/>
      <c r="P487" s="37"/>
      <c r="Q487" s="37"/>
      <c r="R487" s="37"/>
    </row>
    <row r="488" spans="1:18" x14ac:dyDescent="0.25">
      <c r="A488" s="13"/>
      <c r="B488" s="11"/>
      <c r="C488" s="49"/>
      <c r="D488" s="13"/>
      <c r="E488" s="11" t="s">
        <v>447</v>
      </c>
      <c r="F488" s="12">
        <f t="shared" ref="F488:R488" si="134">SUM(F489:F489)</f>
        <v>0</v>
      </c>
      <c r="G488" s="12">
        <f t="shared" si="134"/>
        <v>0</v>
      </c>
      <c r="H488" s="12">
        <f t="shared" si="134"/>
        <v>0</v>
      </c>
      <c r="I488" s="12">
        <f t="shared" si="134"/>
        <v>0</v>
      </c>
      <c r="J488" s="12">
        <f t="shared" si="134"/>
        <v>0</v>
      </c>
      <c r="K488" s="12">
        <f t="shared" si="134"/>
        <v>0</v>
      </c>
      <c r="L488" s="12">
        <f t="shared" si="134"/>
        <v>0</v>
      </c>
      <c r="M488" s="12">
        <f t="shared" si="134"/>
        <v>0</v>
      </c>
      <c r="N488" s="12">
        <f t="shared" si="134"/>
        <v>0</v>
      </c>
      <c r="O488" s="12">
        <f t="shared" si="134"/>
        <v>0</v>
      </c>
      <c r="P488" s="12">
        <f t="shared" si="134"/>
        <v>0</v>
      </c>
      <c r="Q488" s="12">
        <f t="shared" si="134"/>
        <v>0</v>
      </c>
      <c r="R488" s="12">
        <f t="shared" si="134"/>
        <v>0</v>
      </c>
    </row>
    <row r="489" spans="1:18" x14ac:dyDescent="0.25">
      <c r="A489" s="13">
        <v>2604</v>
      </c>
      <c r="B489" s="14" t="s">
        <v>448</v>
      </c>
      <c r="C489" s="28">
        <v>42141022604</v>
      </c>
      <c r="D489" s="13">
        <v>2604</v>
      </c>
      <c r="E489" s="14" t="s">
        <v>447</v>
      </c>
      <c r="F489" s="15">
        <v>0</v>
      </c>
      <c r="G489" s="15">
        <v>0</v>
      </c>
      <c r="H489" s="15">
        <v>0</v>
      </c>
      <c r="I489" s="15">
        <v>0</v>
      </c>
      <c r="J489" s="15">
        <v>0</v>
      </c>
      <c r="K489" s="15">
        <v>0</v>
      </c>
      <c r="L489" s="15">
        <v>0</v>
      </c>
      <c r="M489" s="15">
        <v>0</v>
      </c>
      <c r="N489" s="15">
        <v>0</v>
      </c>
      <c r="O489" s="15">
        <v>0</v>
      </c>
      <c r="P489" s="15">
        <v>0</v>
      </c>
      <c r="Q489" s="15">
        <v>0</v>
      </c>
      <c r="R489" s="15">
        <f>SUM(F489:Q489)</f>
        <v>0</v>
      </c>
    </row>
    <row r="490" spans="1:18" x14ac:dyDescent="0.25">
      <c r="A490" s="13">
        <v>2620</v>
      </c>
      <c r="B490" s="14" t="s">
        <v>799</v>
      </c>
      <c r="C490" s="28">
        <v>42141012620</v>
      </c>
      <c r="D490" s="13">
        <v>2620</v>
      </c>
      <c r="E490" s="14" t="s">
        <v>782</v>
      </c>
      <c r="F490" s="15"/>
      <c r="G490" s="15"/>
      <c r="H490" s="15"/>
      <c r="I490" s="15"/>
      <c r="J490" s="15"/>
      <c r="K490" s="15"/>
      <c r="L490" s="15"/>
      <c r="M490" s="15"/>
      <c r="N490" s="15"/>
      <c r="O490" s="15"/>
      <c r="P490" s="15"/>
      <c r="Q490" s="15"/>
      <c r="R490" s="15">
        <v>0</v>
      </c>
    </row>
    <row r="491" spans="1:18" x14ac:dyDescent="0.25">
      <c r="A491" s="13"/>
      <c r="B491" s="11"/>
      <c r="C491" s="49"/>
      <c r="D491" s="13"/>
      <c r="E491" s="11" t="s">
        <v>449</v>
      </c>
      <c r="F491" s="12">
        <f>F492+F493</f>
        <v>5154384.9619682552</v>
      </c>
      <c r="G491" s="12">
        <f t="shared" ref="G491:R491" si="135">G492+G493</f>
        <v>4875191.9362973059</v>
      </c>
      <c r="H491" s="12">
        <f t="shared" si="135"/>
        <v>4678915.6223881673</v>
      </c>
      <c r="I491" s="12">
        <f t="shared" si="135"/>
        <v>4302801.8141780635</v>
      </c>
      <c r="J491" s="12">
        <f t="shared" si="135"/>
        <v>5012458.0568963131</v>
      </c>
      <c r="K491" s="12">
        <f t="shared" si="135"/>
        <v>4859717.9771140888</v>
      </c>
      <c r="L491" s="12">
        <f t="shared" si="135"/>
        <v>4539210.4196992945</v>
      </c>
      <c r="M491" s="12">
        <f t="shared" si="135"/>
        <v>4209182.8291740278</v>
      </c>
      <c r="N491" s="12">
        <f t="shared" si="135"/>
        <v>4357913.7446866101</v>
      </c>
      <c r="O491" s="12">
        <f t="shared" si="135"/>
        <v>5292671.3951865025</v>
      </c>
      <c r="P491" s="12">
        <f t="shared" si="135"/>
        <v>4727880.3871872313</v>
      </c>
      <c r="Q491" s="12">
        <f t="shared" si="135"/>
        <v>4891441.9505867511</v>
      </c>
      <c r="R491" s="12">
        <f t="shared" si="135"/>
        <v>56901771.095362611</v>
      </c>
    </row>
    <row r="492" spans="1:18" x14ac:dyDescent="0.25">
      <c r="A492" s="13">
        <v>2607</v>
      </c>
      <c r="B492" s="14" t="s">
        <v>783</v>
      </c>
      <c r="C492" s="28">
        <v>42141032607</v>
      </c>
      <c r="D492" s="13">
        <v>2607</v>
      </c>
      <c r="E492" s="14" t="s">
        <v>449</v>
      </c>
      <c r="F492" s="15">
        <v>4959727.9264000002</v>
      </c>
      <c r="G492" s="15">
        <v>4663733.8279999997</v>
      </c>
      <c r="H492" s="15">
        <v>4468467.3279999997</v>
      </c>
      <c r="I492" s="15">
        <v>4115889.96</v>
      </c>
      <c r="J492" s="15">
        <v>4824138.0823999997</v>
      </c>
      <c r="K492" s="15">
        <v>4639272.7472000001</v>
      </c>
      <c r="L492" s="15">
        <v>4320441.5071999999</v>
      </c>
      <c r="M492" s="15">
        <v>4009140.4080000003</v>
      </c>
      <c r="N492" s="15">
        <v>4173329.3888000008</v>
      </c>
      <c r="O492" s="15">
        <v>5102343.0298879994</v>
      </c>
      <c r="P492" s="15">
        <v>4537175.8804319995</v>
      </c>
      <c r="Q492" s="15">
        <v>4703680.5067200027</v>
      </c>
      <c r="R492" s="15">
        <f>SUM(F492:Q492)</f>
        <v>54517340.593040004</v>
      </c>
    </row>
    <row r="493" spans="1:18" x14ac:dyDescent="0.25">
      <c r="A493" s="13">
        <v>2620</v>
      </c>
      <c r="B493" s="14" t="s">
        <v>800</v>
      </c>
      <c r="C493" s="28">
        <v>42141012620</v>
      </c>
      <c r="D493" s="13">
        <v>2620</v>
      </c>
      <c r="E493" s="14" t="s">
        <v>784</v>
      </c>
      <c r="F493" s="15">
        <v>194657.03556825503</v>
      </c>
      <c r="G493" s="15">
        <v>211458.10829730579</v>
      </c>
      <c r="H493" s="15">
        <v>210448.29438816741</v>
      </c>
      <c r="I493" s="15">
        <v>186911.85417806389</v>
      </c>
      <c r="J493" s="15">
        <v>188319.97449631343</v>
      </c>
      <c r="K493" s="15">
        <v>220445.22991408856</v>
      </c>
      <c r="L493" s="15">
        <v>218768.91249929456</v>
      </c>
      <c r="M493" s="15">
        <v>200042.42117402735</v>
      </c>
      <c r="N493" s="15">
        <v>184584.35588660906</v>
      </c>
      <c r="O493" s="15">
        <v>190328.36529850328</v>
      </c>
      <c r="P493" s="15">
        <v>190704.50675523211</v>
      </c>
      <c r="Q493" s="15">
        <v>187761.4438667486</v>
      </c>
      <c r="R493" s="15">
        <f>SUM(F493:Q493)</f>
        <v>2384430.5023226086</v>
      </c>
    </row>
    <row r="494" spans="1:18" x14ac:dyDescent="0.25">
      <c r="A494" s="13"/>
      <c r="B494" s="11"/>
      <c r="C494" s="49"/>
      <c r="D494" s="13"/>
      <c r="E494" s="11" t="s">
        <v>450</v>
      </c>
      <c r="F494" s="12">
        <f t="shared" ref="F494:R494" si="136">SUM(F495:F495)</f>
        <v>0</v>
      </c>
      <c r="G494" s="12">
        <f t="shared" si="136"/>
        <v>0</v>
      </c>
      <c r="H494" s="12">
        <f t="shared" si="136"/>
        <v>0</v>
      </c>
      <c r="I494" s="12">
        <f t="shared" si="136"/>
        <v>0</v>
      </c>
      <c r="J494" s="12">
        <f t="shared" si="136"/>
        <v>0</v>
      </c>
      <c r="K494" s="12">
        <f t="shared" si="136"/>
        <v>0</v>
      </c>
      <c r="L494" s="12">
        <f t="shared" si="136"/>
        <v>0</v>
      </c>
      <c r="M494" s="12">
        <f t="shared" si="136"/>
        <v>0</v>
      </c>
      <c r="N494" s="12">
        <f t="shared" si="136"/>
        <v>0</v>
      </c>
      <c r="O494" s="12">
        <f t="shared" si="136"/>
        <v>0</v>
      </c>
      <c r="P494" s="12">
        <f t="shared" si="136"/>
        <v>0</v>
      </c>
      <c r="Q494" s="12">
        <f t="shared" si="136"/>
        <v>0</v>
      </c>
      <c r="R494" s="12">
        <f t="shared" si="136"/>
        <v>0</v>
      </c>
    </row>
    <row r="495" spans="1:18" x14ac:dyDescent="0.25">
      <c r="A495" s="13"/>
      <c r="B495" s="14"/>
      <c r="C495" s="28"/>
      <c r="D495" s="13"/>
      <c r="E495" s="14" t="s">
        <v>450</v>
      </c>
      <c r="F495" s="15"/>
      <c r="G495" s="15"/>
      <c r="H495" s="15"/>
      <c r="I495" s="15"/>
      <c r="J495" s="15"/>
      <c r="K495" s="15"/>
      <c r="L495" s="15"/>
      <c r="M495" s="15"/>
      <c r="N495" s="15"/>
      <c r="O495" s="15"/>
      <c r="P495" s="15"/>
      <c r="Q495" s="15"/>
      <c r="R495" s="15">
        <f>SUM(F495:Q495)</f>
        <v>0</v>
      </c>
    </row>
    <row r="496" spans="1:18" x14ac:dyDescent="0.25">
      <c r="A496" s="13"/>
      <c r="B496" s="11"/>
      <c r="C496" s="49"/>
      <c r="D496" s="13"/>
      <c r="E496" s="11" t="s">
        <v>451</v>
      </c>
      <c r="F496" s="12">
        <f>F497+F498</f>
        <v>3225504.2281653779</v>
      </c>
      <c r="G496" s="12">
        <f t="shared" ref="G496:R496" si="137">G497+G498</f>
        <v>634634.97131441964</v>
      </c>
      <c r="H496" s="12">
        <f t="shared" si="137"/>
        <v>615133.04129726544</v>
      </c>
      <c r="I496" s="12">
        <f t="shared" si="137"/>
        <v>645192.86376295635</v>
      </c>
      <c r="J496" s="12">
        <f t="shared" si="137"/>
        <v>796731.09543984733</v>
      </c>
      <c r="K496" s="12">
        <f t="shared" si="137"/>
        <v>725994.14043499529</v>
      </c>
      <c r="L496" s="12">
        <f t="shared" si="137"/>
        <v>686778.17173250485</v>
      </c>
      <c r="M496" s="12">
        <f t="shared" si="137"/>
        <v>730623.97767197061</v>
      </c>
      <c r="N496" s="12">
        <f t="shared" si="137"/>
        <v>926604.70494970784</v>
      </c>
      <c r="O496" s="12">
        <f t="shared" si="137"/>
        <v>1026348.6372890389</v>
      </c>
      <c r="P496" s="12">
        <f t="shared" si="137"/>
        <v>1320047.4277940863</v>
      </c>
      <c r="Q496" s="12">
        <f t="shared" si="137"/>
        <v>3964450.9829786071</v>
      </c>
      <c r="R496" s="12">
        <f t="shared" si="137"/>
        <v>15298044.242830779</v>
      </c>
    </row>
    <row r="497" spans="1:18" x14ac:dyDescent="0.25">
      <c r="A497" s="13">
        <v>1504</v>
      </c>
      <c r="B497" s="14" t="s">
        <v>452</v>
      </c>
      <c r="C497" s="28">
        <v>42141051504</v>
      </c>
      <c r="D497" s="13">
        <v>1504</v>
      </c>
      <c r="E497" s="14" t="s">
        <v>451</v>
      </c>
      <c r="F497" s="15">
        <v>3103692.0049999999</v>
      </c>
      <c r="G497" s="15">
        <v>502308.995</v>
      </c>
      <c r="H497" s="15">
        <v>483438.98499999999</v>
      </c>
      <c r="I497" s="15">
        <v>528227.41</v>
      </c>
      <c r="J497" s="15">
        <v>678884.47</v>
      </c>
      <c r="K497" s="15">
        <v>588044.21500000008</v>
      </c>
      <c r="L497" s="15">
        <v>549877.25</v>
      </c>
      <c r="M497" s="15">
        <v>605441.69500000007</v>
      </c>
      <c r="N497" s="15">
        <v>811095.75000000047</v>
      </c>
      <c r="O497" s="15">
        <v>907245.20369999995</v>
      </c>
      <c r="P497" s="15">
        <v>1200708.6128999996</v>
      </c>
      <c r="Q497" s="15">
        <v>3846953.8741000011</v>
      </c>
      <c r="R497" s="15">
        <f>SUM(F497:Q497)</f>
        <v>13805918.465700002</v>
      </c>
    </row>
    <row r="498" spans="1:18" x14ac:dyDescent="0.25">
      <c r="A498" s="13">
        <v>2620</v>
      </c>
      <c r="B498" s="14" t="s">
        <v>801</v>
      </c>
      <c r="C498" s="28">
        <v>42141012620</v>
      </c>
      <c r="D498" s="13">
        <v>2620</v>
      </c>
      <c r="E498" s="14" t="s">
        <v>785</v>
      </c>
      <c r="F498" s="15">
        <v>121812.22316537789</v>
      </c>
      <c r="G498" s="15">
        <v>132325.97631441965</v>
      </c>
      <c r="H498" s="15">
        <v>131694.05629726549</v>
      </c>
      <c r="I498" s="15">
        <v>116965.45376295637</v>
      </c>
      <c r="J498" s="15">
        <v>117846.62543984741</v>
      </c>
      <c r="K498" s="15">
        <v>137949.92543499524</v>
      </c>
      <c r="L498" s="15">
        <v>136900.92173250485</v>
      </c>
      <c r="M498" s="15">
        <v>125182.28267197059</v>
      </c>
      <c r="N498" s="15">
        <v>115508.95494970737</v>
      </c>
      <c r="O498" s="15">
        <v>119103.4335890389</v>
      </c>
      <c r="P498" s="15">
        <v>119338.81489408677</v>
      </c>
      <c r="Q498" s="15">
        <v>117497.10887860606</v>
      </c>
      <c r="R498" s="15">
        <f>SUM(F498:Q498)</f>
        <v>1492125.7771307766</v>
      </c>
    </row>
    <row r="499" spans="1:18" x14ac:dyDescent="0.25">
      <c r="A499" s="13"/>
      <c r="B499" s="11"/>
      <c r="C499" s="49"/>
      <c r="D499" s="13"/>
      <c r="E499" s="11" t="s">
        <v>453</v>
      </c>
      <c r="F499" s="12">
        <f t="shared" ref="F499:R499" si="138">+F500</f>
        <v>0</v>
      </c>
      <c r="G499" s="12">
        <f t="shared" si="138"/>
        <v>0</v>
      </c>
      <c r="H499" s="12">
        <f t="shared" si="138"/>
        <v>0</v>
      </c>
      <c r="I499" s="12">
        <f t="shared" si="138"/>
        <v>0</v>
      </c>
      <c r="J499" s="12">
        <f t="shared" si="138"/>
        <v>0</v>
      </c>
      <c r="K499" s="12">
        <f t="shared" si="138"/>
        <v>0</v>
      </c>
      <c r="L499" s="12">
        <f t="shared" si="138"/>
        <v>0</v>
      </c>
      <c r="M499" s="12">
        <f t="shared" si="138"/>
        <v>0</v>
      </c>
      <c r="N499" s="12">
        <f t="shared" si="138"/>
        <v>0</v>
      </c>
      <c r="O499" s="12">
        <f t="shared" si="138"/>
        <v>0</v>
      </c>
      <c r="P499" s="12">
        <f t="shared" si="138"/>
        <v>0</v>
      </c>
      <c r="Q499" s="12">
        <f t="shared" si="138"/>
        <v>0</v>
      </c>
      <c r="R499" s="12">
        <f t="shared" si="138"/>
        <v>0</v>
      </c>
    </row>
    <row r="500" spans="1:18" x14ac:dyDescent="0.25">
      <c r="A500" s="13">
        <v>1503</v>
      </c>
      <c r="B500" s="14" t="s">
        <v>786</v>
      </c>
      <c r="C500" s="28">
        <v>42141071503</v>
      </c>
      <c r="D500" s="13">
        <v>1503</v>
      </c>
      <c r="E500" s="14" t="s">
        <v>453</v>
      </c>
      <c r="F500" s="15">
        <v>0</v>
      </c>
      <c r="G500" s="15">
        <v>0</v>
      </c>
      <c r="H500" s="15">
        <v>0</v>
      </c>
      <c r="I500" s="15">
        <v>0</v>
      </c>
      <c r="J500" s="15">
        <v>0</v>
      </c>
      <c r="K500" s="15">
        <v>0</v>
      </c>
      <c r="L500" s="15">
        <v>0</v>
      </c>
      <c r="M500" s="15">
        <v>0</v>
      </c>
      <c r="N500" s="15">
        <v>0</v>
      </c>
      <c r="O500" s="15">
        <v>0</v>
      </c>
      <c r="P500" s="15">
        <v>0</v>
      </c>
      <c r="Q500" s="15">
        <v>0</v>
      </c>
      <c r="R500" s="15">
        <f>SUM(F500:Q500)</f>
        <v>0</v>
      </c>
    </row>
    <row r="501" spans="1:18" x14ac:dyDescent="0.25">
      <c r="A501" s="13"/>
      <c r="B501" s="14"/>
      <c r="C501" s="28"/>
      <c r="D501" s="13"/>
      <c r="E501" s="36" t="s">
        <v>454</v>
      </c>
      <c r="F501" s="15"/>
      <c r="G501" s="15"/>
      <c r="H501" s="15"/>
      <c r="I501" s="15"/>
      <c r="J501" s="15"/>
      <c r="K501" s="15"/>
      <c r="L501" s="15"/>
      <c r="M501" s="15"/>
      <c r="N501" s="15"/>
      <c r="O501" s="15"/>
      <c r="P501" s="15"/>
      <c r="Q501" s="15"/>
      <c r="R501" s="15"/>
    </row>
    <row r="502" spans="1:18" x14ac:dyDescent="0.25">
      <c r="A502" s="13"/>
      <c r="B502" s="11"/>
      <c r="C502" s="49"/>
      <c r="D502" s="13"/>
      <c r="E502" s="11" t="s">
        <v>455</v>
      </c>
      <c r="F502" s="12">
        <f t="shared" ref="F502:R502" si="139">SUM(F503:F514)</f>
        <v>0</v>
      </c>
      <c r="G502" s="12">
        <f t="shared" si="139"/>
        <v>0</v>
      </c>
      <c r="H502" s="12">
        <f t="shared" si="139"/>
        <v>0</v>
      </c>
      <c r="I502" s="12">
        <f t="shared" si="139"/>
        <v>0</v>
      </c>
      <c r="J502" s="12">
        <f t="shared" si="139"/>
        <v>0</v>
      </c>
      <c r="K502" s="12">
        <f t="shared" si="139"/>
        <v>0</v>
      </c>
      <c r="L502" s="12">
        <f t="shared" si="139"/>
        <v>0</v>
      </c>
      <c r="M502" s="12">
        <f t="shared" si="139"/>
        <v>0</v>
      </c>
      <c r="N502" s="12">
        <f t="shared" si="139"/>
        <v>0</v>
      </c>
      <c r="O502" s="12">
        <f t="shared" si="139"/>
        <v>0</v>
      </c>
      <c r="P502" s="12">
        <f t="shared" si="139"/>
        <v>0</v>
      </c>
      <c r="Q502" s="12">
        <f t="shared" si="139"/>
        <v>0</v>
      </c>
      <c r="R502" s="12">
        <f t="shared" si="139"/>
        <v>0</v>
      </c>
    </row>
    <row r="503" spans="1:18" x14ac:dyDescent="0.25">
      <c r="A503" s="13">
        <v>1583</v>
      </c>
      <c r="B503" s="14" t="s">
        <v>456</v>
      </c>
      <c r="C503" s="28">
        <v>42141091583</v>
      </c>
      <c r="D503" s="13">
        <v>1583</v>
      </c>
      <c r="E503" s="14" t="s">
        <v>457</v>
      </c>
      <c r="F503" s="15">
        <v>0</v>
      </c>
      <c r="G503" s="15">
        <v>0</v>
      </c>
      <c r="H503" s="15">
        <v>0</v>
      </c>
      <c r="I503" s="15">
        <v>0</v>
      </c>
      <c r="J503" s="15">
        <v>0</v>
      </c>
      <c r="K503" s="15">
        <v>0</v>
      </c>
      <c r="L503" s="15">
        <v>0</v>
      </c>
      <c r="M503" s="15">
        <v>0</v>
      </c>
      <c r="N503" s="15">
        <v>0</v>
      </c>
      <c r="O503" s="15">
        <v>0</v>
      </c>
      <c r="P503" s="15">
        <v>0</v>
      </c>
      <c r="Q503" s="15">
        <v>0</v>
      </c>
      <c r="R503" s="15">
        <f t="shared" ref="R503:R514" si="140">SUM(F503:Q503)</f>
        <v>0</v>
      </c>
    </row>
    <row r="504" spans="1:18" x14ac:dyDescent="0.25">
      <c r="A504" s="13">
        <v>1589</v>
      </c>
      <c r="B504" s="14" t="s">
        <v>458</v>
      </c>
      <c r="C504" s="28">
        <v>42141091589</v>
      </c>
      <c r="D504" s="13">
        <v>1589</v>
      </c>
      <c r="E504" s="14" t="s">
        <v>459</v>
      </c>
      <c r="F504" s="15">
        <v>0</v>
      </c>
      <c r="G504" s="15">
        <v>0</v>
      </c>
      <c r="H504" s="15">
        <v>0</v>
      </c>
      <c r="I504" s="15">
        <v>0</v>
      </c>
      <c r="J504" s="15">
        <v>0</v>
      </c>
      <c r="K504" s="15">
        <v>0</v>
      </c>
      <c r="L504" s="15">
        <v>0</v>
      </c>
      <c r="M504" s="15">
        <v>0</v>
      </c>
      <c r="N504" s="15">
        <v>0</v>
      </c>
      <c r="O504" s="15">
        <v>0</v>
      </c>
      <c r="P504" s="15">
        <v>0</v>
      </c>
      <c r="Q504" s="15">
        <v>0</v>
      </c>
      <c r="R504" s="15">
        <f t="shared" si="140"/>
        <v>0</v>
      </c>
    </row>
    <row r="505" spans="1:18" x14ac:dyDescent="0.25">
      <c r="A505" s="13">
        <v>1593</v>
      </c>
      <c r="B505" s="14" t="s">
        <v>460</v>
      </c>
      <c r="C505" s="28">
        <v>42141091593</v>
      </c>
      <c r="D505" s="13">
        <v>1593</v>
      </c>
      <c r="E505" s="14" t="s">
        <v>461</v>
      </c>
      <c r="F505" s="15">
        <v>0</v>
      </c>
      <c r="G505" s="15">
        <v>0</v>
      </c>
      <c r="H505" s="15">
        <v>0</v>
      </c>
      <c r="I505" s="15">
        <v>0</v>
      </c>
      <c r="J505" s="15">
        <v>0</v>
      </c>
      <c r="K505" s="15">
        <v>0</v>
      </c>
      <c r="L505" s="15">
        <v>0</v>
      </c>
      <c r="M505" s="15">
        <v>0</v>
      </c>
      <c r="N505" s="15">
        <v>0</v>
      </c>
      <c r="O505" s="15">
        <v>0</v>
      </c>
      <c r="P505" s="15">
        <v>0</v>
      </c>
      <c r="Q505" s="15">
        <v>0</v>
      </c>
      <c r="R505" s="15">
        <f t="shared" si="140"/>
        <v>0</v>
      </c>
    </row>
    <row r="506" spans="1:18" x14ac:dyDescent="0.25">
      <c r="A506" s="13">
        <v>1596</v>
      </c>
      <c r="B506" s="14" t="s">
        <v>462</v>
      </c>
      <c r="C506" s="28">
        <v>42141091596</v>
      </c>
      <c r="D506" s="13">
        <v>1596</v>
      </c>
      <c r="E506" s="14" t="s">
        <v>463</v>
      </c>
      <c r="F506" s="15">
        <v>0</v>
      </c>
      <c r="G506" s="15">
        <v>0</v>
      </c>
      <c r="H506" s="15">
        <v>0</v>
      </c>
      <c r="I506" s="15">
        <v>0</v>
      </c>
      <c r="J506" s="15">
        <v>0</v>
      </c>
      <c r="K506" s="15">
        <v>0</v>
      </c>
      <c r="L506" s="15">
        <v>0</v>
      </c>
      <c r="M506" s="15">
        <v>0</v>
      </c>
      <c r="N506" s="15">
        <v>0</v>
      </c>
      <c r="O506" s="15">
        <v>0</v>
      </c>
      <c r="P506" s="15">
        <v>0</v>
      </c>
      <c r="Q506" s="15">
        <v>0</v>
      </c>
      <c r="R506" s="15">
        <f t="shared" si="140"/>
        <v>0</v>
      </c>
    </row>
    <row r="507" spans="1:18" x14ac:dyDescent="0.25">
      <c r="A507" s="13">
        <v>2053</v>
      </c>
      <c r="B507" s="14" t="s">
        <v>464</v>
      </c>
      <c r="C507" s="28">
        <v>42141092053</v>
      </c>
      <c r="D507" s="13">
        <v>2053</v>
      </c>
      <c r="E507" s="14" t="s">
        <v>465</v>
      </c>
      <c r="F507" s="15">
        <v>0</v>
      </c>
      <c r="G507" s="15">
        <v>0</v>
      </c>
      <c r="H507" s="15">
        <v>0</v>
      </c>
      <c r="I507" s="15">
        <v>0</v>
      </c>
      <c r="J507" s="15">
        <v>0</v>
      </c>
      <c r="K507" s="15">
        <v>0</v>
      </c>
      <c r="L507" s="15">
        <v>0</v>
      </c>
      <c r="M507" s="15">
        <v>0</v>
      </c>
      <c r="N507" s="15">
        <v>0</v>
      </c>
      <c r="O507" s="15">
        <v>0</v>
      </c>
      <c r="P507" s="15">
        <v>0</v>
      </c>
      <c r="Q507" s="15">
        <v>0</v>
      </c>
      <c r="R507" s="15">
        <f t="shared" si="140"/>
        <v>0</v>
      </c>
    </row>
    <row r="508" spans="1:18" x14ac:dyDescent="0.25">
      <c r="A508" s="13">
        <v>1116</v>
      </c>
      <c r="B508" s="14" t="s">
        <v>787</v>
      </c>
      <c r="C508" s="28">
        <v>42141091116</v>
      </c>
      <c r="D508" s="13">
        <v>1116</v>
      </c>
      <c r="E508" s="14" t="s">
        <v>466</v>
      </c>
      <c r="F508" s="15">
        <v>0</v>
      </c>
      <c r="G508" s="15">
        <v>0</v>
      </c>
      <c r="H508" s="15">
        <v>0</v>
      </c>
      <c r="I508" s="15">
        <v>0</v>
      </c>
      <c r="J508" s="15">
        <v>0</v>
      </c>
      <c r="K508" s="15">
        <v>0</v>
      </c>
      <c r="L508" s="15">
        <v>0</v>
      </c>
      <c r="M508" s="15">
        <v>0</v>
      </c>
      <c r="N508" s="15">
        <v>0</v>
      </c>
      <c r="O508" s="15">
        <v>0</v>
      </c>
      <c r="P508" s="15">
        <v>0</v>
      </c>
      <c r="Q508" s="15">
        <v>0</v>
      </c>
      <c r="R508" s="15">
        <f t="shared" si="140"/>
        <v>0</v>
      </c>
    </row>
    <row r="509" spans="1:18" x14ac:dyDescent="0.25">
      <c r="A509" s="13">
        <v>1117</v>
      </c>
      <c r="B509" s="14" t="s">
        <v>788</v>
      </c>
      <c r="C509" s="28">
        <v>42141091117</v>
      </c>
      <c r="D509" s="13">
        <v>1117</v>
      </c>
      <c r="E509" s="14" t="s">
        <v>467</v>
      </c>
      <c r="F509" s="15">
        <v>0</v>
      </c>
      <c r="G509" s="15">
        <v>0</v>
      </c>
      <c r="H509" s="15">
        <v>0</v>
      </c>
      <c r="I509" s="15">
        <v>0</v>
      </c>
      <c r="J509" s="15">
        <v>0</v>
      </c>
      <c r="K509" s="15">
        <v>0</v>
      </c>
      <c r="L509" s="15">
        <v>0</v>
      </c>
      <c r="M509" s="15">
        <v>0</v>
      </c>
      <c r="N509" s="15">
        <v>0</v>
      </c>
      <c r="O509" s="15">
        <v>0</v>
      </c>
      <c r="P509" s="15">
        <v>0</v>
      </c>
      <c r="Q509" s="15">
        <v>0</v>
      </c>
      <c r="R509" s="15">
        <f t="shared" si="140"/>
        <v>0</v>
      </c>
    </row>
    <row r="510" spans="1:18" x14ac:dyDescent="0.25">
      <c r="A510" s="13">
        <v>1559</v>
      </c>
      <c r="B510" s="14" t="s">
        <v>468</v>
      </c>
      <c r="C510" s="28">
        <v>42141091559</v>
      </c>
      <c r="D510" s="13">
        <v>1559</v>
      </c>
      <c r="E510" s="14" t="s">
        <v>469</v>
      </c>
      <c r="F510" s="15">
        <v>0</v>
      </c>
      <c r="G510" s="15">
        <v>0</v>
      </c>
      <c r="H510" s="15">
        <v>0</v>
      </c>
      <c r="I510" s="15">
        <v>0</v>
      </c>
      <c r="J510" s="15">
        <v>0</v>
      </c>
      <c r="K510" s="15">
        <v>0</v>
      </c>
      <c r="L510" s="15">
        <v>0</v>
      </c>
      <c r="M510" s="15">
        <v>0</v>
      </c>
      <c r="N510" s="15">
        <v>0</v>
      </c>
      <c r="O510" s="15">
        <v>0</v>
      </c>
      <c r="P510" s="15">
        <v>0</v>
      </c>
      <c r="Q510" s="15">
        <v>0</v>
      </c>
      <c r="R510" s="15">
        <f t="shared" si="140"/>
        <v>0</v>
      </c>
    </row>
    <row r="511" spans="1:18" x14ac:dyDescent="0.25">
      <c r="A511" s="13">
        <v>1618</v>
      </c>
      <c r="B511" s="14" t="s">
        <v>470</v>
      </c>
      <c r="C511" s="28">
        <v>42141091618</v>
      </c>
      <c r="D511" s="13">
        <v>1618</v>
      </c>
      <c r="E511" s="14" t="s">
        <v>471</v>
      </c>
      <c r="F511" s="15">
        <v>0</v>
      </c>
      <c r="G511" s="15">
        <v>0</v>
      </c>
      <c r="H511" s="15">
        <v>0</v>
      </c>
      <c r="I511" s="15">
        <v>0</v>
      </c>
      <c r="J511" s="15">
        <v>0</v>
      </c>
      <c r="K511" s="15">
        <v>0</v>
      </c>
      <c r="L511" s="15">
        <v>0</v>
      </c>
      <c r="M511" s="15">
        <v>0</v>
      </c>
      <c r="N511" s="15">
        <v>0</v>
      </c>
      <c r="O511" s="15">
        <v>0</v>
      </c>
      <c r="P511" s="15">
        <v>0</v>
      </c>
      <c r="Q511" s="15">
        <v>0</v>
      </c>
      <c r="R511" s="15">
        <f t="shared" si="140"/>
        <v>0</v>
      </c>
    </row>
    <row r="512" spans="1:18" x14ac:dyDescent="0.25">
      <c r="A512" s="13">
        <v>1619</v>
      </c>
      <c r="B512" s="14" t="s">
        <v>472</v>
      </c>
      <c r="C512" s="28">
        <v>42141091619</v>
      </c>
      <c r="D512" s="13">
        <v>1619</v>
      </c>
      <c r="E512" s="14" t="s">
        <v>473</v>
      </c>
      <c r="F512" s="15">
        <v>0</v>
      </c>
      <c r="G512" s="15">
        <v>0</v>
      </c>
      <c r="H512" s="15">
        <v>0</v>
      </c>
      <c r="I512" s="15">
        <v>0</v>
      </c>
      <c r="J512" s="15">
        <v>0</v>
      </c>
      <c r="K512" s="15">
        <v>0</v>
      </c>
      <c r="L512" s="15">
        <v>0</v>
      </c>
      <c r="M512" s="15">
        <v>0</v>
      </c>
      <c r="N512" s="15">
        <v>0</v>
      </c>
      <c r="O512" s="15">
        <v>0</v>
      </c>
      <c r="P512" s="15">
        <v>0</v>
      </c>
      <c r="Q512" s="15">
        <v>0</v>
      </c>
      <c r="R512" s="15">
        <f t="shared" si="140"/>
        <v>0</v>
      </c>
    </row>
    <row r="513" spans="1:18" x14ac:dyDescent="0.25">
      <c r="A513" s="13">
        <v>1500</v>
      </c>
      <c r="B513" s="14" t="s">
        <v>474</v>
      </c>
      <c r="C513" s="28">
        <v>42141091500</v>
      </c>
      <c r="D513" s="13">
        <v>1500</v>
      </c>
      <c r="E513" s="14" t="s">
        <v>475</v>
      </c>
      <c r="F513" s="15">
        <v>0</v>
      </c>
      <c r="G513" s="15">
        <v>0</v>
      </c>
      <c r="H513" s="15">
        <v>0</v>
      </c>
      <c r="I513" s="15">
        <v>0</v>
      </c>
      <c r="J513" s="15">
        <v>0</v>
      </c>
      <c r="K513" s="15">
        <v>0</v>
      </c>
      <c r="L513" s="15">
        <v>0</v>
      </c>
      <c r="M513" s="15">
        <v>0</v>
      </c>
      <c r="N513" s="15">
        <v>0</v>
      </c>
      <c r="O513" s="15">
        <v>0</v>
      </c>
      <c r="P513" s="15">
        <v>0</v>
      </c>
      <c r="Q513" s="15">
        <v>0</v>
      </c>
      <c r="R513" s="15">
        <f t="shared" si="140"/>
        <v>0</v>
      </c>
    </row>
    <row r="514" spans="1:18" x14ac:dyDescent="0.25">
      <c r="A514" s="13">
        <v>1584</v>
      </c>
      <c r="B514" s="14" t="s">
        <v>476</v>
      </c>
      <c r="C514" s="28">
        <v>42141091584</v>
      </c>
      <c r="D514" s="13">
        <v>1584</v>
      </c>
      <c r="E514" s="14" t="s">
        <v>477</v>
      </c>
      <c r="F514" s="15">
        <v>0</v>
      </c>
      <c r="G514" s="15">
        <v>0</v>
      </c>
      <c r="H514" s="15">
        <v>0</v>
      </c>
      <c r="I514" s="15">
        <v>0</v>
      </c>
      <c r="J514" s="15">
        <v>0</v>
      </c>
      <c r="K514" s="15">
        <v>0</v>
      </c>
      <c r="L514" s="15">
        <v>0</v>
      </c>
      <c r="M514" s="15">
        <v>0</v>
      </c>
      <c r="N514" s="15">
        <v>0</v>
      </c>
      <c r="O514" s="15">
        <v>0</v>
      </c>
      <c r="P514" s="15">
        <v>0</v>
      </c>
      <c r="Q514" s="15">
        <v>0</v>
      </c>
      <c r="R514" s="15">
        <f t="shared" si="140"/>
        <v>0</v>
      </c>
    </row>
    <row r="515" spans="1:18" x14ac:dyDescent="0.25">
      <c r="A515" s="13"/>
      <c r="B515" s="14"/>
      <c r="C515" s="28"/>
      <c r="D515" s="13"/>
      <c r="E515" s="11" t="s">
        <v>478</v>
      </c>
      <c r="F515" s="12">
        <f t="shared" ref="F515:R515" si="141">SUM(F516:F516)</f>
        <v>0</v>
      </c>
      <c r="G515" s="12">
        <f t="shared" si="141"/>
        <v>0</v>
      </c>
      <c r="H515" s="12">
        <f t="shared" si="141"/>
        <v>0</v>
      </c>
      <c r="I515" s="12">
        <f t="shared" si="141"/>
        <v>0</v>
      </c>
      <c r="J515" s="12">
        <f t="shared" si="141"/>
        <v>0</v>
      </c>
      <c r="K515" s="12">
        <f t="shared" si="141"/>
        <v>0</v>
      </c>
      <c r="L515" s="12">
        <f t="shared" si="141"/>
        <v>0</v>
      </c>
      <c r="M515" s="12">
        <f t="shared" si="141"/>
        <v>0</v>
      </c>
      <c r="N515" s="12">
        <f t="shared" si="141"/>
        <v>0</v>
      </c>
      <c r="O515" s="12">
        <f t="shared" si="141"/>
        <v>0</v>
      </c>
      <c r="P515" s="12">
        <f t="shared" si="141"/>
        <v>0</v>
      </c>
      <c r="Q515" s="12">
        <f t="shared" si="141"/>
        <v>0</v>
      </c>
      <c r="R515" s="12">
        <f t="shared" si="141"/>
        <v>0</v>
      </c>
    </row>
    <row r="516" spans="1:18" x14ac:dyDescent="0.25">
      <c r="A516" s="13"/>
      <c r="B516" s="14"/>
      <c r="C516" s="28"/>
      <c r="D516" s="13"/>
      <c r="E516" s="14" t="s">
        <v>478</v>
      </c>
      <c r="F516" s="15"/>
      <c r="G516" s="15"/>
      <c r="H516" s="15"/>
      <c r="I516" s="15"/>
      <c r="J516" s="15"/>
      <c r="K516" s="15"/>
      <c r="L516" s="15"/>
      <c r="M516" s="15"/>
      <c r="N516" s="15"/>
      <c r="O516" s="15"/>
      <c r="P516" s="15"/>
      <c r="Q516" s="15"/>
      <c r="R516" s="15">
        <f>SUM(F516:Q516)</f>
        <v>0</v>
      </c>
    </row>
    <row r="517" spans="1:18" x14ac:dyDescent="0.25">
      <c r="A517" s="13"/>
      <c r="B517" s="9"/>
      <c r="C517" s="48"/>
      <c r="D517" s="13"/>
      <c r="E517" s="9" t="s">
        <v>479</v>
      </c>
      <c r="F517" s="10">
        <f t="shared" ref="F517:R517" si="142">+F518+F520+F522</f>
        <v>0</v>
      </c>
      <c r="G517" s="10">
        <f t="shared" si="142"/>
        <v>0</v>
      </c>
      <c r="H517" s="10">
        <f t="shared" si="142"/>
        <v>0</v>
      </c>
      <c r="I517" s="10">
        <f t="shared" si="142"/>
        <v>0</v>
      </c>
      <c r="J517" s="10">
        <f t="shared" si="142"/>
        <v>0</v>
      </c>
      <c r="K517" s="10">
        <f t="shared" si="142"/>
        <v>0</v>
      </c>
      <c r="L517" s="10">
        <f t="shared" si="142"/>
        <v>0</v>
      </c>
      <c r="M517" s="10">
        <f t="shared" si="142"/>
        <v>0</v>
      </c>
      <c r="N517" s="10">
        <f t="shared" si="142"/>
        <v>0</v>
      </c>
      <c r="O517" s="10">
        <f t="shared" si="142"/>
        <v>0</v>
      </c>
      <c r="P517" s="10">
        <f t="shared" si="142"/>
        <v>0</v>
      </c>
      <c r="Q517" s="10">
        <f t="shared" si="142"/>
        <v>0</v>
      </c>
      <c r="R517" s="10">
        <f t="shared" si="142"/>
        <v>0</v>
      </c>
    </row>
    <row r="518" spans="1:18" s="17" customFormat="1" x14ac:dyDescent="0.25">
      <c r="A518" s="13"/>
      <c r="B518" s="11"/>
      <c r="C518" s="49"/>
      <c r="D518" s="13"/>
      <c r="E518" s="11" t="s">
        <v>480</v>
      </c>
      <c r="F518" s="12">
        <f t="shared" ref="F518:R518" si="143">+F519</f>
        <v>0</v>
      </c>
      <c r="G518" s="12">
        <f t="shared" si="143"/>
        <v>0</v>
      </c>
      <c r="H518" s="12">
        <f t="shared" si="143"/>
        <v>0</v>
      </c>
      <c r="I518" s="12">
        <f t="shared" si="143"/>
        <v>0</v>
      </c>
      <c r="J518" s="12">
        <f t="shared" si="143"/>
        <v>0</v>
      </c>
      <c r="K518" s="12">
        <f t="shared" si="143"/>
        <v>0</v>
      </c>
      <c r="L518" s="12">
        <f t="shared" si="143"/>
        <v>0</v>
      </c>
      <c r="M518" s="12">
        <f t="shared" si="143"/>
        <v>0</v>
      </c>
      <c r="N518" s="12">
        <f t="shared" si="143"/>
        <v>0</v>
      </c>
      <c r="O518" s="12">
        <f t="shared" si="143"/>
        <v>0</v>
      </c>
      <c r="P518" s="12">
        <f t="shared" si="143"/>
        <v>0</v>
      </c>
      <c r="Q518" s="12">
        <f t="shared" si="143"/>
        <v>0</v>
      </c>
      <c r="R518" s="12">
        <f t="shared" si="143"/>
        <v>0</v>
      </c>
    </row>
    <row r="519" spans="1:18" s="17" customFormat="1" x14ac:dyDescent="0.25">
      <c r="A519" s="13"/>
      <c r="B519" s="14"/>
      <c r="C519" s="28" t="s">
        <v>789</v>
      </c>
      <c r="D519" s="13"/>
      <c r="E519" s="14"/>
      <c r="F519" s="15"/>
      <c r="G519" s="15"/>
      <c r="H519" s="15"/>
      <c r="I519" s="15"/>
      <c r="J519" s="15"/>
      <c r="K519" s="15"/>
      <c r="L519" s="15"/>
      <c r="M519" s="15"/>
      <c r="N519" s="15"/>
      <c r="O519" s="15"/>
      <c r="P519" s="15"/>
      <c r="Q519" s="15"/>
      <c r="R519" s="15"/>
    </row>
    <row r="520" spans="1:18" s="17" customFormat="1" x14ac:dyDescent="0.25">
      <c r="A520" s="13"/>
      <c r="B520" s="11"/>
      <c r="C520" s="49"/>
      <c r="D520" s="13"/>
      <c r="E520" s="11" t="s">
        <v>481</v>
      </c>
      <c r="F520" s="12">
        <f t="shared" ref="F520:R520" si="144">+F521</f>
        <v>0</v>
      </c>
      <c r="G520" s="12">
        <f t="shared" si="144"/>
        <v>0</v>
      </c>
      <c r="H520" s="12">
        <f t="shared" si="144"/>
        <v>0</v>
      </c>
      <c r="I520" s="12">
        <f t="shared" si="144"/>
        <v>0</v>
      </c>
      <c r="J520" s="12">
        <f t="shared" si="144"/>
        <v>0</v>
      </c>
      <c r="K520" s="12">
        <f t="shared" si="144"/>
        <v>0</v>
      </c>
      <c r="L520" s="12">
        <f t="shared" si="144"/>
        <v>0</v>
      </c>
      <c r="M520" s="12">
        <f t="shared" si="144"/>
        <v>0</v>
      </c>
      <c r="N520" s="12">
        <f t="shared" si="144"/>
        <v>0</v>
      </c>
      <c r="O520" s="12">
        <f t="shared" si="144"/>
        <v>0</v>
      </c>
      <c r="P520" s="12">
        <f t="shared" si="144"/>
        <v>0</v>
      </c>
      <c r="Q520" s="12">
        <f t="shared" si="144"/>
        <v>0</v>
      </c>
      <c r="R520" s="12">
        <f t="shared" si="144"/>
        <v>0</v>
      </c>
    </row>
    <row r="521" spans="1:18" s="17" customFormat="1" x14ac:dyDescent="0.25">
      <c r="A521" s="13"/>
      <c r="B521" s="14"/>
      <c r="C521" s="28"/>
      <c r="D521" s="13"/>
      <c r="E521" s="14"/>
      <c r="F521" s="15"/>
      <c r="G521" s="15"/>
      <c r="H521" s="15"/>
      <c r="I521" s="15"/>
      <c r="J521" s="15"/>
      <c r="K521" s="15"/>
      <c r="L521" s="15"/>
      <c r="M521" s="15"/>
      <c r="N521" s="15"/>
      <c r="O521" s="15"/>
      <c r="P521" s="15"/>
      <c r="Q521" s="15"/>
      <c r="R521" s="15"/>
    </row>
    <row r="522" spans="1:18" s="17" customFormat="1" x14ac:dyDescent="0.25">
      <c r="A522" s="21"/>
      <c r="B522" s="26"/>
      <c r="C522" s="53"/>
      <c r="D522" s="21"/>
      <c r="E522" s="11" t="s">
        <v>479</v>
      </c>
      <c r="F522" s="12">
        <f t="shared" ref="F522:R522" si="145">+F523</f>
        <v>0</v>
      </c>
      <c r="G522" s="12">
        <f t="shared" si="145"/>
        <v>0</v>
      </c>
      <c r="H522" s="12">
        <f t="shared" si="145"/>
        <v>0</v>
      </c>
      <c r="I522" s="12">
        <f t="shared" si="145"/>
        <v>0</v>
      </c>
      <c r="J522" s="12">
        <f t="shared" si="145"/>
        <v>0</v>
      </c>
      <c r="K522" s="12">
        <f t="shared" si="145"/>
        <v>0</v>
      </c>
      <c r="L522" s="12">
        <f t="shared" si="145"/>
        <v>0</v>
      </c>
      <c r="M522" s="12">
        <f t="shared" si="145"/>
        <v>0</v>
      </c>
      <c r="N522" s="12">
        <f t="shared" si="145"/>
        <v>0</v>
      </c>
      <c r="O522" s="12">
        <f t="shared" si="145"/>
        <v>0</v>
      </c>
      <c r="P522" s="12">
        <f t="shared" si="145"/>
        <v>0</v>
      </c>
      <c r="Q522" s="12">
        <f t="shared" si="145"/>
        <v>0</v>
      </c>
      <c r="R522" s="12">
        <f t="shared" si="145"/>
        <v>0</v>
      </c>
    </row>
    <row r="523" spans="1:18" s="17" customFormat="1" x14ac:dyDescent="0.25">
      <c r="A523" s="13">
        <v>3451</v>
      </c>
      <c r="B523" s="22"/>
      <c r="C523" s="51"/>
      <c r="D523" s="13">
        <v>3451</v>
      </c>
      <c r="E523" s="14" t="s">
        <v>479</v>
      </c>
      <c r="F523" s="15">
        <v>0</v>
      </c>
      <c r="G523" s="15">
        <v>0</v>
      </c>
      <c r="H523" s="15">
        <v>0</v>
      </c>
      <c r="I523" s="15">
        <v>0</v>
      </c>
      <c r="J523" s="15">
        <v>0</v>
      </c>
      <c r="K523" s="15">
        <v>0</v>
      </c>
      <c r="L523" s="15">
        <v>0</v>
      </c>
      <c r="M523" s="15">
        <v>0</v>
      </c>
      <c r="N523" s="15">
        <v>0</v>
      </c>
      <c r="O523" s="15">
        <v>0</v>
      </c>
      <c r="P523" s="15">
        <v>0</v>
      </c>
      <c r="Q523" s="15">
        <v>0</v>
      </c>
      <c r="R523" s="24"/>
    </row>
    <row r="524" spans="1:18" s="38" customFormat="1" ht="38.25" x14ac:dyDescent="0.25">
      <c r="A524" s="20"/>
      <c r="B524" s="33"/>
      <c r="C524" s="54"/>
      <c r="D524" s="20"/>
      <c r="E524" s="33" t="s">
        <v>482</v>
      </c>
      <c r="F524" s="34">
        <f t="shared" ref="F524:R524" si="146">+F525+F548+F551+F554</f>
        <v>231009.39835852364</v>
      </c>
      <c r="G524" s="34">
        <f t="shared" si="146"/>
        <v>11273794.579614099</v>
      </c>
      <c r="H524" s="34">
        <f t="shared" si="146"/>
        <v>10142279.518802291</v>
      </c>
      <c r="I524" s="34">
        <f t="shared" si="146"/>
        <v>3486333.5834121616</v>
      </c>
      <c r="J524" s="34">
        <f t="shared" si="146"/>
        <v>130216.53074149099</v>
      </c>
      <c r="K524" s="34">
        <f t="shared" si="146"/>
        <v>113512.80720001837</v>
      </c>
      <c r="L524" s="34">
        <f t="shared" si="146"/>
        <v>5140694.6869196659</v>
      </c>
      <c r="M524" s="34">
        <f t="shared" si="146"/>
        <v>10146942.554224342</v>
      </c>
      <c r="N524" s="34">
        <f t="shared" si="146"/>
        <v>1461754.7633194351</v>
      </c>
      <c r="O524" s="34">
        <f t="shared" si="146"/>
        <v>35141570.10535074</v>
      </c>
      <c r="P524" s="34">
        <f t="shared" si="146"/>
        <v>40151421.994042024</v>
      </c>
      <c r="Q524" s="34">
        <f t="shared" si="146"/>
        <v>15145667.213654326</v>
      </c>
      <c r="R524" s="34">
        <f t="shared" si="146"/>
        <v>132565197.73563913</v>
      </c>
    </row>
    <row r="525" spans="1:18" s="17" customFormat="1" x14ac:dyDescent="0.25">
      <c r="A525" s="13"/>
      <c r="B525" s="9"/>
      <c r="C525" s="48"/>
      <c r="D525" s="13"/>
      <c r="E525" s="9" t="s">
        <v>483</v>
      </c>
      <c r="F525" s="10">
        <f t="shared" ref="F525:Q525" si="147">F526+F528</f>
        <v>231009.39835852364</v>
      </c>
      <c r="G525" s="10">
        <f t="shared" si="147"/>
        <v>11273794.579614099</v>
      </c>
      <c r="H525" s="10">
        <f t="shared" si="147"/>
        <v>10142279.518802291</v>
      </c>
      <c r="I525" s="10">
        <f t="shared" si="147"/>
        <v>3486333.5834121616</v>
      </c>
      <c r="J525" s="10">
        <f t="shared" si="147"/>
        <v>130216.53074149099</v>
      </c>
      <c r="K525" s="10">
        <f t="shared" si="147"/>
        <v>113512.80720001837</v>
      </c>
      <c r="L525" s="10">
        <f t="shared" si="147"/>
        <v>5140694.6869196659</v>
      </c>
      <c r="M525" s="10">
        <f t="shared" si="147"/>
        <v>10146942.554224342</v>
      </c>
      <c r="N525" s="10">
        <f t="shared" si="147"/>
        <v>1461754.7633194351</v>
      </c>
      <c r="O525" s="10">
        <f t="shared" si="147"/>
        <v>35141570.10535074</v>
      </c>
      <c r="P525" s="10">
        <f t="shared" si="147"/>
        <v>40151421.994042024</v>
      </c>
      <c r="Q525" s="10">
        <f t="shared" si="147"/>
        <v>15145667.213654326</v>
      </c>
      <c r="R525" s="10">
        <f>R526+R528</f>
        <v>132565197.73563913</v>
      </c>
    </row>
    <row r="526" spans="1:18" s="17" customFormat="1" x14ac:dyDescent="0.25">
      <c r="A526" s="13"/>
      <c r="B526" s="11"/>
      <c r="C526" s="49"/>
      <c r="D526" s="13"/>
      <c r="E526" s="11" t="s">
        <v>484</v>
      </c>
      <c r="F526" s="12">
        <f t="shared" ref="F526:R526" si="148">+F527</f>
        <v>0</v>
      </c>
      <c r="G526" s="12">
        <f t="shared" si="148"/>
        <v>0</v>
      </c>
      <c r="H526" s="12">
        <f t="shared" si="148"/>
        <v>0</v>
      </c>
      <c r="I526" s="12">
        <f t="shared" si="148"/>
        <v>0</v>
      </c>
      <c r="J526" s="12">
        <f t="shared" si="148"/>
        <v>0</v>
      </c>
      <c r="K526" s="12">
        <f t="shared" si="148"/>
        <v>0</v>
      </c>
      <c r="L526" s="12">
        <f t="shared" si="148"/>
        <v>0</v>
      </c>
      <c r="M526" s="12">
        <f t="shared" si="148"/>
        <v>0</v>
      </c>
      <c r="N526" s="12">
        <f t="shared" si="148"/>
        <v>0</v>
      </c>
      <c r="O526" s="12">
        <f t="shared" si="148"/>
        <v>0</v>
      </c>
      <c r="P526" s="12">
        <f t="shared" si="148"/>
        <v>0</v>
      </c>
      <c r="Q526" s="12">
        <f t="shared" si="148"/>
        <v>0</v>
      </c>
      <c r="R526" s="12">
        <f t="shared" si="148"/>
        <v>0</v>
      </c>
    </row>
    <row r="527" spans="1:18" s="17" customFormat="1" x14ac:dyDescent="0.25">
      <c r="A527" s="13">
        <v>2901</v>
      </c>
      <c r="B527" s="14"/>
      <c r="C527" s="28"/>
      <c r="D527" s="13">
        <v>2901</v>
      </c>
      <c r="E527" s="14" t="s">
        <v>484</v>
      </c>
      <c r="F527" s="15">
        <v>0</v>
      </c>
      <c r="G527" s="15">
        <v>0</v>
      </c>
      <c r="H527" s="15">
        <v>0</v>
      </c>
      <c r="I527" s="15">
        <v>0</v>
      </c>
      <c r="J527" s="15">
        <v>0</v>
      </c>
      <c r="K527" s="15">
        <v>0</v>
      </c>
      <c r="L527" s="15">
        <v>0</v>
      </c>
      <c r="M527" s="15">
        <v>0</v>
      </c>
      <c r="N527" s="15">
        <v>0</v>
      </c>
      <c r="O527" s="15">
        <v>0</v>
      </c>
      <c r="P527" s="15">
        <v>0</v>
      </c>
      <c r="Q527" s="15">
        <v>0</v>
      </c>
      <c r="R527" s="12"/>
    </row>
    <row r="528" spans="1:18" s="17" customFormat="1" x14ac:dyDescent="0.25">
      <c r="A528" s="13"/>
      <c r="B528" s="14"/>
      <c r="C528" s="28"/>
      <c r="D528" s="13"/>
      <c r="E528" s="11" t="s">
        <v>485</v>
      </c>
      <c r="F528" s="12">
        <f>F529+F538+F540+F543+F546</f>
        <v>231009.39835852364</v>
      </c>
      <c r="G528" s="12">
        <f t="shared" ref="G528:Q528" si="149">G529+G538+G540+G543+G546</f>
        <v>11273794.579614099</v>
      </c>
      <c r="H528" s="12">
        <f t="shared" si="149"/>
        <v>10142279.518802291</v>
      </c>
      <c r="I528" s="12">
        <f t="shared" si="149"/>
        <v>3486333.5834121616</v>
      </c>
      <c r="J528" s="12">
        <f t="shared" si="149"/>
        <v>130216.53074149099</v>
      </c>
      <c r="K528" s="12">
        <f t="shared" si="149"/>
        <v>113512.80720001837</v>
      </c>
      <c r="L528" s="12">
        <f t="shared" si="149"/>
        <v>5140694.6869196659</v>
      </c>
      <c r="M528" s="12">
        <f t="shared" si="149"/>
        <v>10146942.554224342</v>
      </c>
      <c r="N528" s="12">
        <f t="shared" si="149"/>
        <v>1461754.7633194351</v>
      </c>
      <c r="O528" s="12">
        <f t="shared" si="149"/>
        <v>35141570.10535074</v>
      </c>
      <c r="P528" s="12">
        <f t="shared" si="149"/>
        <v>40151421.994042024</v>
      </c>
      <c r="Q528" s="12">
        <f t="shared" si="149"/>
        <v>15145667.213654326</v>
      </c>
      <c r="R528" s="12">
        <f>R529+R538+R540+R543+R546</f>
        <v>132565197.73563913</v>
      </c>
    </row>
    <row r="529" spans="1:18" s="17" customFormat="1" x14ac:dyDescent="0.25">
      <c r="A529" s="13"/>
      <c r="B529" s="11"/>
      <c r="C529" s="49"/>
      <c r="D529" s="13"/>
      <c r="E529" s="11" t="s">
        <v>486</v>
      </c>
      <c r="F529" s="12">
        <f>SUM(F530:F535)</f>
        <v>231009.39835852364</v>
      </c>
      <c r="G529" s="12">
        <f t="shared" ref="G529:R529" si="150">SUM(G530:G535)</f>
        <v>273794.57961409958</v>
      </c>
      <c r="H529" s="12">
        <f t="shared" si="150"/>
        <v>142279.51880229139</v>
      </c>
      <c r="I529" s="12">
        <f t="shared" si="150"/>
        <v>129201.38341216143</v>
      </c>
      <c r="J529" s="12">
        <f t="shared" si="150"/>
        <v>130216.53074149099</v>
      </c>
      <c r="K529" s="12">
        <f t="shared" si="150"/>
        <v>113512.80720001837</v>
      </c>
      <c r="L529" s="12">
        <f t="shared" si="150"/>
        <v>167028.13691966605</v>
      </c>
      <c r="M529" s="12">
        <f t="shared" si="150"/>
        <v>146942.55422434167</v>
      </c>
      <c r="N529" s="12">
        <f t="shared" si="150"/>
        <v>148964.91331943494</v>
      </c>
      <c r="O529" s="12">
        <f t="shared" si="150"/>
        <v>141570.1053507422</v>
      </c>
      <c r="P529" s="12">
        <f t="shared" si="150"/>
        <v>151421.99404202364</v>
      </c>
      <c r="Q529" s="12">
        <f t="shared" si="150"/>
        <v>145667.21365432552</v>
      </c>
      <c r="R529" s="12">
        <f t="shared" si="150"/>
        <v>1921609.1356391197</v>
      </c>
    </row>
    <row r="530" spans="1:18" s="17" customFormat="1" x14ac:dyDescent="0.25">
      <c r="A530" s="13">
        <v>1111</v>
      </c>
      <c r="B530" s="14" t="s">
        <v>487</v>
      </c>
      <c r="C530" s="55">
        <v>42211041111</v>
      </c>
      <c r="D530" s="13">
        <v>1111</v>
      </c>
      <c r="E530" s="14" t="s">
        <v>488</v>
      </c>
      <c r="F530" s="15">
        <v>0</v>
      </c>
      <c r="G530" s="15">
        <v>0</v>
      </c>
      <c r="H530" s="15">
        <v>0</v>
      </c>
      <c r="I530" s="15">
        <v>0</v>
      </c>
      <c r="J530" s="15">
        <v>0</v>
      </c>
      <c r="K530" s="15">
        <v>0</v>
      </c>
      <c r="L530" s="15">
        <v>0</v>
      </c>
      <c r="M530" s="15">
        <v>0</v>
      </c>
      <c r="N530" s="15">
        <v>0</v>
      </c>
      <c r="O530" s="15">
        <v>0</v>
      </c>
      <c r="P530" s="15">
        <v>0</v>
      </c>
      <c r="Q530" s="15">
        <v>0</v>
      </c>
      <c r="R530" s="15">
        <f t="shared" ref="R530:R536" si="151">SUM(F530:Q530)</f>
        <v>0</v>
      </c>
    </row>
    <row r="531" spans="1:18" s="17" customFormat="1" x14ac:dyDescent="0.25">
      <c r="A531" s="13">
        <v>1114</v>
      </c>
      <c r="B531" s="14" t="s">
        <v>489</v>
      </c>
      <c r="C531" s="55">
        <v>42211041114</v>
      </c>
      <c r="D531" s="13">
        <v>1114</v>
      </c>
      <c r="E531" s="14" t="s">
        <v>490</v>
      </c>
      <c r="F531" s="15">
        <v>0</v>
      </c>
      <c r="G531" s="15">
        <v>0</v>
      </c>
      <c r="H531" s="15">
        <v>0</v>
      </c>
      <c r="I531" s="15">
        <v>0</v>
      </c>
      <c r="J531" s="15">
        <v>0</v>
      </c>
      <c r="K531" s="15">
        <v>0</v>
      </c>
      <c r="L531" s="15">
        <v>0</v>
      </c>
      <c r="M531" s="15">
        <v>0</v>
      </c>
      <c r="N531" s="15">
        <v>0</v>
      </c>
      <c r="O531" s="15">
        <v>0</v>
      </c>
      <c r="P531" s="15">
        <v>0</v>
      </c>
      <c r="Q531" s="15">
        <v>0</v>
      </c>
      <c r="R531" s="15">
        <f t="shared" si="151"/>
        <v>0</v>
      </c>
    </row>
    <row r="532" spans="1:18" s="17" customFormat="1" x14ac:dyDescent="0.25">
      <c r="A532" s="13">
        <v>1115</v>
      </c>
      <c r="B532" s="14" t="s">
        <v>491</v>
      </c>
      <c r="C532" s="55">
        <v>42211041115</v>
      </c>
      <c r="D532" s="13">
        <v>1115</v>
      </c>
      <c r="E532" s="14" t="s">
        <v>492</v>
      </c>
      <c r="F532" s="15">
        <v>0</v>
      </c>
      <c r="G532" s="15">
        <v>0</v>
      </c>
      <c r="H532" s="15">
        <v>0</v>
      </c>
      <c r="I532" s="15">
        <v>0</v>
      </c>
      <c r="J532" s="15">
        <v>0</v>
      </c>
      <c r="K532" s="15">
        <v>0</v>
      </c>
      <c r="L532" s="15">
        <v>0</v>
      </c>
      <c r="M532" s="15">
        <v>0</v>
      </c>
      <c r="N532" s="15">
        <v>0</v>
      </c>
      <c r="O532" s="15">
        <v>0</v>
      </c>
      <c r="P532" s="15">
        <v>0</v>
      </c>
      <c r="Q532" s="15">
        <v>0</v>
      </c>
      <c r="R532" s="15">
        <f t="shared" si="151"/>
        <v>0</v>
      </c>
    </row>
    <row r="533" spans="1:18" s="17" customFormat="1" x14ac:dyDescent="0.25">
      <c r="A533" s="13">
        <v>1620</v>
      </c>
      <c r="B533" s="14" t="s">
        <v>493</v>
      </c>
      <c r="C533" s="55">
        <v>42211041620</v>
      </c>
      <c r="D533" s="13">
        <v>1620</v>
      </c>
      <c r="E533" s="14" t="s">
        <v>494</v>
      </c>
      <c r="F533" s="15">
        <v>0</v>
      </c>
      <c r="G533" s="15">
        <v>0</v>
      </c>
      <c r="H533" s="15">
        <v>0</v>
      </c>
      <c r="I533" s="15">
        <v>0</v>
      </c>
      <c r="J533" s="15">
        <v>0</v>
      </c>
      <c r="K533" s="15">
        <v>0</v>
      </c>
      <c r="L533" s="15">
        <v>0</v>
      </c>
      <c r="M533" s="15">
        <v>0</v>
      </c>
      <c r="N533" s="15">
        <v>0</v>
      </c>
      <c r="O533" s="15">
        <v>0</v>
      </c>
      <c r="P533" s="15">
        <v>0</v>
      </c>
      <c r="Q533" s="15">
        <v>0</v>
      </c>
      <c r="R533" s="15">
        <f t="shared" si="151"/>
        <v>0</v>
      </c>
    </row>
    <row r="534" spans="1:18" s="17" customFormat="1" x14ac:dyDescent="0.25">
      <c r="A534" s="13">
        <v>1621</v>
      </c>
      <c r="B534" s="14" t="s">
        <v>495</v>
      </c>
      <c r="C534" s="55">
        <v>42211041621</v>
      </c>
      <c r="D534" s="13">
        <v>1621</v>
      </c>
      <c r="E534" s="14" t="s">
        <v>496</v>
      </c>
      <c r="F534" s="15">
        <v>0</v>
      </c>
      <c r="G534" s="15">
        <v>0</v>
      </c>
      <c r="H534" s="15">
        <v>0</v>
      </c>
      <c r="I534" s="15">
        <v>0</v>
      </c>
      <c r="J534" s="15">
        <v>0</v>
      </c>
      <c r="K534" s="15">
        <v>0</v>
      </c>
      <c r="L534" s="15">
        <v>0</v>
      </c>
      <c r="M534" s="15">
        <v>0</v>
      </c>
      <c r="N534" s="15">
        <v>0</v>
      </c>
      <c r="O534" s="15">
        <v>0</v>
      </c>
      <c r="P534" s="15">
        <v>0</v>
      </c>
      <c r="Q534" s="15">
        <v>0</v>
      </c>
      <c r="R534" s="15">
        <f t="shared" si="151"/>
        <v>0</v>
      </c>
    </row>
    <row r="535" spans="1:18" s="17" customFormat="1" x14ac:dyDescent="0.25">
      <c r="A535" s="13"/>
      <c r="B535" s="14"/>
      <c r="C535" s="55"/>
      <c r="D535" s="13"/>
      <c r="E535" s="11" t="s">
        <v>498</v>
      </c>
      <c r="F535" s="12">
        <f>SUM(F536:F537)</f>
        <v>231009.39835852364</v>
      </c>
      <c r="G535" s="12">
        <f t="shared" ref="G535:R535" si="152">SUM(G536:G537)</f>
        <v>273794.57961409958</v>
      </c>
      <c r="H535" s="12">
        <f t="shared" si="152"/>
        <v>142279.51880229139</v>
      </c>
      <c r="I535" s="12">
        <f t="shared" si="152"/>
        <v>129201.38341216143</v>
      </c>
      <c r="J535" s="12">
        <f t="shared" si="152"/>
        <v>130216.53074149099</v>
      </c>
      <c r="K535" s="12">
        <f t="shared" si="152"/>
        <v>113512.80720001837</v>
      </c>
      <c r="L535" s="12">
        <f t="shared" si="152"/>
        <v>167028.13691966605</v>
      </c>
      <c r="M535" s="12">
        <f t="shared" si="152"/>
        <v>146942.55422434167</v>
      </c>
      <c r="N535" s="12">
        <f t="shared" si="152"/>
        <v>148964.91331943494</v>
      </c>
      <c r="O535" s="12">
        <f t="shared" si="152"/>
        <v>141570.1053507422</v>
      </c>
      <c r="P535" s="12">
        <f t="shared" si="152"/>
        <v>151421.99404202364</v>
      </c>
      <c r="Q535" s="12">
        <f t="shared" si="152"/>
        <v>145667.21365432552</v>
      </c>
      <c r="R535" s="12">
        <f t="shared" si="152"/>
        <v>1921609.1356391197</v>
      </c>
    </row>
    <row r="536" spans="1:18" s="17" customFormat="1" x14ac:dyDescent="0.25">
      <c r="A536" s="13">
        <v>2605</v>
      </c>
      <c r="B536" s="14" t="s">
        <v>497</v>
      </c>
      <c r="C536" s="55">
        <v>42211042605</v>
      </c>
      <c r="D536" s="13">
        <v>2605</v>
      </c>
      <c r="E536" s="14" t="s">
        <v>498</v>
      </c>
      <c r="F536" s="15">
        <v>222285.25280000002</v>
      </c>
      <c r="G536" s="15">
        <v>262598.67920000001</v>
      </c>
      <c r="H536" s="15">
        <v>136488.1336</v>
      </c>
      <c r="I536" s="15">
        <v>124509.14320000001</v>
      </c>
      <c r="J536" s="15">
        <v>125453.0992</v>
      </c>
      <c r="K536" s="15">
        <v>108682.20479999999</v>
      </c>
      <c r="L536" s="15">
        <v>159971.9264</v>
      </c>
      <c r="M536" s="15">
        <v>141245.64480000001</v>
      </c>
      <c r="N536" s="15">
        <v>143619.86599999998</v>
      </c>
      <c r="O536" s="15">
        <v>136338.16123199993</v>
      </c>
      <c r="P536" s="15">
        <v>145815.30818399999</v>
      </c>
      <c r="Q536" s="15">
        <v>140353.81047999999</v>
      </c>
      <c r="R536" s="15">
        <f t="shared" si="151"/>
        <v>1847361.2298960001</v>
      </c>
    </row>
    <row r="537" spans="1:18" s="17" customFormat="1" x14ac:dyDescent="0.25">
      <c r="A537" s="13">
        <v>2617</v>
      </c>
      <c r="B537" s="14" t="s">
        <v>802</v>
      </c>
      <c r="C537" s="28">
        <v>42111082617</v>
      </c>
      <c r="D537" s="13">
        <v>2617</v>
      </c>
      <c r="E537" s="14" t="s">
        <v>790</v>
      </c>
      <c r="F537" s="15">
        <v>8724.1455585236272</v>
      </c>
      <c r="G537" s="15">
        <v>11195.900414099591</v>
      </c>
      <c r="H537" s="15">
        <v>5791.3852022913907</v>
      </c>
      <c r="I537" s="15">
        <v>4692.2402121614241</v>
      </c>
      <c r="J537" s="15">
        <v>4763.4315414909934</v>
      </c>
      <c r="K537" s="15">
        <v>4830.602400018387</v>
      </c>
      <c r="L537" s="15">
        <v>7056.2105196660541</v>
      </c>
      <c r="M537" s="15">
        <v>5696.9094243416585</v>
      </c>
      <c r="N537" s="15">
        <v>5345.0473194349743</v>
      </c>
      <c r="O537" s="15">
        <v>5231.944118742279</v>
      </c>
      <c r="P537" s="15">
        <v>5606.6858580236576</v>
      </c>
      <c r="Q537" s="15">
        <v>5313.40317432554</v>
      </c>
      <c r="R537" s="15">
        <f>SUM(F537:Q537)</f>
        <v>74247.905743119569</v>
      </c>
    </row>
    <row r="538" spans="1:18" s="17" customFormat="1" x14ac:dyDescent="0.25">
      <c r="A538" s="13"/>
      <c r="B538" s="11"/>
      <c r="C538" s="49"/>
      <c r="D538" s="13"/>
      <c r="E538" s="11" t="s">
        <v>499</v>
      </c>
      <c r="F538" s="12">
        <f t="shared" ref="F538:R538" si="153">+F539</f>
        <v>0</v>
      </c>
      <c r="G538" s="12">
        <f t="shared" si="153"/>
        <v>0</v>
      </c>
      <c r="H538" s="12">
        <f t="shared" si="153"/>
        <v>0</v>
      </c>
      <c r="I538" s="12">
        <f t="shared" si="153"/>
        <v>3357132.2</v>
      </c>
      <c r="J538" s="12">
        <f t="shared" si="153"/>
        <v>0</v>
      </c>
      <c r="K538" s="12">
        <f t="shared" si="153"/>
        <v>0</v>
      </c>
      <c r="L538" s="12">
        <f t="shared" si="153"/>
        <v>4973666.55</v>
      </c>
      <c r="M538" s="12">
        <f t="shared" si="153"/>
        <v>0</v>
      </c>
      <c r="N538" s="12">
        <f t="shared" si="153"/>
        <v>1312789.8500000001</v>
      </c>
      <c r="O538" s="12">
        <f t="shared" si="153"/>
        <v>0</v>
      </c>
      <c r="P538" s="12">
        <f t="shared" si="153"/>
        <v>0</v>
      </c>
      <c r="Q538" s="12">
        <f t="shared" si="153"/>
        <v>0</v>
      </c>
      <c r="R538" s="12">
        <f t="shared" si="153"/>
        <v>9643588.5999999996</v>
      </c>
    </row>
    <row r="539" spans="1:18" s="17" customFormat="1" x14ac:dyDescent="0.25">
      <c r="A539" s="13">
        <v>2616</v>
      </c>
      <c r="B539" s="14" t="s">
        <v>500</v>
      </c>
      <c r="C539" s="55">
        <v>42211042616</v>
      </c>
      <c r="D539" s="13">
        <v>2616</v>
      </c>
      <c r="E539" s="14" t="s">
        <v>501</v>
      </c>
      <c r="F539" s="15">
        <v>0</v>
      </c>
      <c r="G539" s="15">
        <v>0</v>
      </c>
      <c r="H539" s="15">
        <v>0</v>
      </c>
      <c r="I539" s="15">
        <v>3357132.2</v>
      </c>
      <c r="J539" s="15">
        <v>0</v>
      </c>
      <c r="K539" s="15">
        <v>0</v>
      </c>
      <c r="L539" s="15">
        <v>4973666.55</v>
      </c>
      <c r="M539" s="15">
        <v>0</v>
      </c>
      <c r="N539" s="15">
        <v>1312789.8500000001</v>
      </c>
      <c r="O539" s="15">
        <v>0</v>
      </c>
      <c r="P539" s="15">
        <v>0</v>
      </c>
      <c r="Q539" s="15">
        <v>0</v>
      </c>
      <c r="R539" s="15">
        <f>SUM(F539:Q539)</f>
        <v>9643588.5999999996</v>
      </c>
    </row>
    <row r="540" spans="1:18" s="17" customFormat="1" x14ac:dyDescent="0.25">
      <c r="A540" s="13"/>
      <c r="B540" s="11"/>
      <c r="C540" s="49"/>
      <c r="D540" s="13"/>
      <c r="E540" s="11" t="s">
        <v>502</v>
      </c>
      <c r="F540" s="12">
        <f t="shared" ref="F540:Q540" si="154">SUM(F541:F542)</f>
        <v>0</v>
      </c>
      <c r="G540" s="12">
        <f t="shared" si="154"/>
        <v>11000000</v>
      </c>
      <c r="H540" s="12">
        <f t="shared" si="154"/>
        <v>10000000</v>
      </c>
      <c r="I540" s="12">
        <f t="shared" si="154"/>
        <v>0</v>
      </c>
      <c r="J540" s="12">
        <f t="shared" si="154"/>
        <v>0</v>
      </c>
      <c r="K540" s="12">
        <f t="shared" si="154"/>
        <v>0</v>
      </c>
      <c r="L540" s="12">
        <f t="shared" si="154"/>
        <v>0</v>
      </c>
      <c r="M540" s="12">
        <f t="shared" si="154"/>
        <v>10000000</v>
      </c>
      <c r="N540" s="12">
        <f t="shared" si="154"/>
        <v>0</v>
      </c>
      <c r="O540" s="12">
        <f t="shared" si="154"/>
        <v>35000000</v>
      </c>
      <c r="P540" s="12">
        <f t="shared" si="154"/>
        <v>40000000</v>
      </c>
      <c r="Q540" s="12">
        <f t="shared" si="154"/>
        <v>15000000</v>
      </c>
      <c r="R540" s="12">
        <f>SUM(R541:R542)</f>
        <v>121000000</v>
      </c>
    </row>
    <row r="541" spans="1:18" s="17" customFormat="1" x14ac:dyDescent="0.25">
      <c r="A541" s="13">
        <v>2803</v>
      </c>
      <c r="B541" s="14" t="s">
        <v>503</v>
      </c>
      <c r="C541" s="55">
        <v>42211042803</v>
      </c>
      <c r="D541" s="13">
        <v>2803</v>
      </c>
      <c r="E541" s="14" t="s">
        <v>502</v>
      </c>
      <c r="F541" s="15">
        <v>0</v>
      </c>
      <c r="G541" s="15">
        <v>11000000</v>
      </c>
      <c r="H541" s="15">
        <v>10000000</v>
      </c>
      <c r="I541" s="15">
        <v>0</v>
      </c>
      <c r="J541" s="15">
        <v>0</v>
      </c>
      <c r="K541" s="15">
        <v>0</v>
      </c>
      <c r="L541" s="15">
        <v>0</v>
      </c>
      <c r="M541" s="15">
        <v>10000000</v>
      </c>
      <c r="N541" s="15">
        <v>0</v>
      </c>
      <c r="O541" s="15">
        <v>35000000</v>
      </c>
      <c r="P541" s="15">
        <v>40000000</v>
      </c>
      <c r="Q541" s="15">
        <v>15000000</v>
      </c>
      <c r="R541" s="15">
        <f>SUM(F541:Q541)</f>
        <v>121000000</v>
      </c>
    </row>
    <row r="542" spans="1:18" s="17" customFormat="1" x14ac:dyDescent="0.25">
      <c r="A542" s="39">
        <v>2805</v>
      </c>
      <c r="B542" s="14" t="s">
        <v>504</v>
      </c>
      <c r="C542" s="55">
        <v>42211042805</v>
      </c>
      <c r="D542" s="39">
        <v>2805</v>
      </c>
      <c r="E542" s="25" t="s">
        <v>505</v>
      </c>
      <c r="F542" s="15">
        <v>0</v>
      </c>
      <c r="G542" s="15">
        <v>0</v>
      </c>
      <c r="H542" s="15">
        <v>0</v>
      </c>
      <c r="I542" s="15">
        <v>0</v>
      </c>
      <c r="J542" s="15">
        <v>0</v>
      </c>
      <c r="K542" s="15">
        <v>0</v>
      </c>
      <c r="L542" s="15">
        <v>0</v>
      </c>
      <c r="M542" s="15">
        <v>0</v>
      </c>
      <c r="N542" s="15">
        <v>0</v>
      </c>
      <c r="O542" s="15">
        <v>0</v>
      </c>
      <c r="P542" s="15">
        <v>0</v>
      </c>
      <c r="Q542" s="15">
        <v>0</v>
      </c>
      <c r="R542" s="15">
        <f>SUM(F542:Q542)</f>
        <v>0</v>
      </c>
    </row>
    <row r="543" spans="1:18" s="17" customFormat="1" x14ac:dyDescent="0.25">
      <c r="A543" s="13"/>
      <c r="B543" s="11"/>
      <c r="C543" s="49"/>
      <c r="D543" s="13"/>
      <c r="E543" s="11" t="s">
        <v>506</v>
      </c>
      <c r="F543" s="12">
        <f>SUM(F544:F545)</f>
        <v>0</v>
      </c>
      <c r="G543" s="12">
        <f t="shared" ref="G543:R543" si="155">SUM(G544:G545)</f>
        <v>0</v>
      </c>
      <c r="H543" s="12">
        <f t="shared" si="155"/>
        <v>0</v>
      </c>
      <c r="I543" s="12">
        <f t="shared" si="155"/>
        <v>0</v>
      </c>
      <c r="J543" s="12">
        <f t="shared" si="155"/>
        <v>0</v>
      </c>
      <c r="K543" s="12">
        <f t="shared" si="155"/>
        <v>0</v>
      </c>
      <c r="L543" s="12">
        <f t="shared" si="155"/>
        <v>0</v>
      </c>
      <c r="M543" s="12">
        <f t="shared" si="155"/>
        <v>0</v>
      </c>
      <c r="N543" s="12">
        <f t="shared" si="155"/>
        <v>0</v>
      </c>
      <c r="O543" s="12">
        <f t="shared" si="155"/>
        <v>0</v>
      </c>
      <c r="P543" s="12">
        <f t="shared" si="155"/>
        <v>0</v>
      </c>
      <c r="Q543" s="12">
        <f t="shared" si="155"/>
        <v>0</v>
      </c>
      <c r="R543" s="12">
        <f t="shared" si="155"/>
        <v>0</v>
      </c>
    </row>
    <row r="544" spans="1:18" s="17" customFormat="1" x14ac:dyDescent="0.25">
      <c r="A544" s="13">
        <v>2804</v>
      </c>
      <c r="B544" s="14" t="s">
        <v>507</v>
      </c>
      <c r="C544" s="55">
        <v>42211042804</v>
      </c>
      <c r="D544" s="13">
        <v>2804</v>
      </c>
      <c r="E544" s="14" t="s">
        <v>508</v>
      </c>
      <c r="F544" s="15">
        <v>0</v>
      </c>
      <c r="G544" s="15">
        <v>0</v>
      </c>
      <c r="H544" s="15">
        <v>0</v>
      </c>
      <c r="I544" s="15">
        <v>0</v>
      </c>
      <c r="J544" s="15">
        <v>0</v>
      </c>
      <c r="K544" s="15">
        <v>0</v>
      </c>
      <c r="L544" s="15">
        <v>0</v>
      </c>
      <c r="M544" s="15">
        <v>0</v>
      </c>
      <c r="N544" s="15">
        <v>0</v>
      </c>
      <c r="O544" s="15">
        <v>0</v>
      </c>
      <c r="P544" s="15">
        <v>0</v>
      </c>
      <c r="Q544" s="15">
        <v>0</v>
      </c>
      <c r="R544" s="15">
        <f>SUM(F544:Q544)</f>
        <v>0</v>
      </c>
    </row>
    <row r="545" spans="1:18" s="17" customFormat="1" x14ac:dyDescent="0.25">
      <c r="A545" s="39">
        <v>2806</v>
      </c>
      <c r="B545" s="14" t="s">
        <v>509</v>
      </c>
      <c r="C545" s="55">
        <v>42211042806</v>
      </c>
      <c r="D545" s="39">
        <v>2806</v>
      </c>
      <c r="E545" s="25" t="s">
        <v>510</v>
      </c>
      <c r="F545" s="15">
        <v>0</v>
      </c>
      <c r="G545" s="15">
        <v>0</v>
      </c>
      <c r="H545" s="15">
        <v>0</v>
      </c>
      <c r="I545" s="15">
        <v>0</v>
      </c>
      <c r="J545" s="15">
        <v>0</v>
      </c>
      <c r="K545" s="15">
        <v>0</v>
      </c>
      <c r="L545" s="15">
        <v>0</v>
      </c>
      <c r="M545" s="15">
        <v>0</v>
      </c>
      <c r="N545" s="15">
        <v>0</v>
      </c>
      <c r="O545" s="15">
        <v>0</v>
      </c>
      <c r="P545" s="15">
        <v>0</v>
      </c>
      <c r="Q545" s="15">
        <v>0</v>
      </c>
      <c r="R545" s="15">
        <f>SUM(F545:Q545)</f>
        <v>0</v>
      </c>
    </row>
    <row r="546" spans="1:18" s="17" customFormat="1" x14ac:dyDescent="0.25">
      <c r="A546" s="13"/>
      <c r="B546" s="11"/>
      <c r="C546" s="49"/>
      <c r="D546" s="13"/>
      <c r="E546" s="11" t="s">
        <v>511</v>
      </c>
      <c r="F546" s="10">
        <f t="shared" ref="F546:R546" si="156">+F547</f>
        <v>0</v>
      </c>
      <c r="G546" s="10">
        <f t="shared" si="156"/>
        <v>0</v>
      </c>
      <c r="H546" s="10">
        <f t="shared" si="156"/>
        <v>0</v>
      </c>
      <c r="I546" s="10">
        <f t="shared" si="156"/>
        <v>0</v>
      </c>
      <c r="J546" s="10">
        <f t="shared" si="156"/>
        <v>0</v>
      </c>
      <c r="K546" s="10">
        <f t="shared" si="156"/>
        <v>0</v>
      </c>
      <c r="L546" s="10">
        <f t="shared" si="156"/>
        <v>0</v>
      </c>
      <c r="M546" s="10">
        <f t="shared" si="156"/>
        <v>0</v>
      </c>
      <c r="N546" s="10">
        <f t="shared" si="156"/>
        <v>0</v>
      </c>
      <c r="O546" s="10">
        <f t="shared" si="156"/>
        <v>0</v>
      </c>
      <c r="P546" s="10">
        <f t="shared" si="156"/>
        <v>0</v>
      </c>
      <c r="Q546" s="10">
        <f t="shared" si="156"/>
        <v>0</v>
      </c>
      <c r="R546" s="10">
        <f t="shared" si="156"/>
        <v>0</v>
      </c>
    </row>
    <row r="547" spans="1:18" s="17" customFormat="1" x14ac:dyDescent="0.25">
      <c r="A547" s="13"/>
      <c r="B547" s="14"/>
      <c r="C547" s="28"/>
      <c r="D547" s="13"/>
      <c r="E547" s="9" t="s">
        <v>511</v>
      </c>
      <c r="F547" s="10"/>
      <c r="G547" s="10"/>
      <c r="H547" s="10"/>
      <c r="I547" s="10"/>
      <c r="J547" s="10"/>
      <c r="K547" s="10"/>
      <c r="L547" s="10"/>
      <c r="M547" s="10"/>
      <c r="N547" s="10"/>
      <c r="O547" s="10"/>
      <c r="P547" s="10"/>
      <c r="Q547" s="10"/>
      <c r="R547" s="10"/>
    </row>
    <row r="548" spans="1:18" s="17" customFormat="1" x14ac:dyDescent="0.25">
      <c r="A548" s="13"/>
      <c r="B548" s="9"/>
      <c r="C548" s="48"/>
      <c r="D548" s="13"/>
      <c r="E548" s="9" t="s">
        <v>512</v>
      </c>
      <c r="F548" s="10">
        <f t="shared" ref="F548:R549" si="157">+F549</f>
        <v>0</v>
      </c>
      <c r="G548" s="10">
        <f t="shared" si="157"/>
        <v>0</v>
      </c>
      <c r="H548" s="10">
        <f t="shared" si="157"/>
        <v>0</v>
      </c>
      <c r="I548" s="10">
        <f t="shared" si="157"/>
        <v>0</v>
      </c>
      <c r="J548" s="10">
        <f t="shared" si="157"/>
        <v>0</v>
      </c>
      <c r="K548" s="10">
        <f t="shared" si="157"/>
        <v>0</v>
      </c>
      <c r="L548" s="10">
        <f t="shared" si="157"/>
        <v>0</v>
      </c>
      <c r="M548" s="10">
        <f t="shared" si="157"/>
        <v>0</v>
      </c>
      <c r="N548" s="10">
        <f t="shared" si="157"/>
        <v>0</v>
      </c>
      <c r="O548" s="10">
        <f t="shared" si="157"/>
        <v>0</v>
      </c>
      <c r="P548" s="10">
        <f t="shared" si="157"/>
        <v>0</v>
      </c>
      <c r="Q548" s="10">
        <f t="shared" si="157"/>
        <v>0</v>
      </c>
      <c r="R548" s="10">
        <f t="shared" si="157"/>
        <v>0</v>
      </c>
    </row>
    <row r="549" spans="1:18" s="17" customFormat="1" x14ac:dyDescent="0.25">
      <c r="A549" s="13"/>
      <c r="B549" s="11"/>
      <c r="C549" s="49"/>
      <c r="D549" s="13"/>
      <c r="E549" s="11" t="s">
        <v>512</v>
      </c>
      <c r="F549" s="12">
        <f t="shared" si="157"/>
        <v>0</v>
      </c>
      <c r="G549" s="12">
        <f t="shared" si="157"/>
        <v>0</v>
      </c>
      <c r="H549" s="12">
        <f t="shared" si="157"/>
        <v>0</v>
      </c>
      <c r="I549" s="12">
        <f t="shared" si="157"/>
        <v>0</v>
      </c>
      <c r="J549" s="12">
        <f t="shared" si="157"/>
        <v>0</v>
      </c>
      <c r="K549" s="12">
        <f t="shared" si="157"/>
        <v>0</v>
      </c>
      <c r="L549" s="12">
        <f t="shared" si="157"/>
        <v>0</v>
      </c>
      <c r="M549" s="12">
        <f t="shared" si="157"/>
        <v>0</v>
      </c>
      <c r="N549" s="12">
        <f t="shared" si="157"/>
        <v>0</v>
      </c>
      <c r="O549" s="12">
        <f t="shared" si="157"/>
        <v>0</v>
      </c>
      <c r="P549" s="12">
        <f t="shared" si="157"/>
        <v>0</v>
      </c>
      <c r="Q549" s="12">
        <f t="shared" si="157"/>
        <v>0</v>
      </c>
      <c r="R549" s="12">
        <f t="shared" si="157"/>
        <v>0</v>
      </c>
    </row>
    <row r="550" spans="1:18" s="17" customFormat="1" x14ac:dyDescent="0.25">
      <c r="A550" s="13">
        <v>3001</v>
      </c>
      <c r="B550" s="14"/>
      <c r="C550" s="28"/>
      <c r="D550" s="13">
        <v>3001</v>
      </c>
      <c r="E550" s="14" t="s">
        <v>512</v>
      </c>
      <c r="F550" s="15">
        <v>0</v>
      </c>
      <c r="G550" s="15">
        <v>0</v>
      </c>
      <c r="H550" s="15">
        <v>0</v>
      </c>
      <c r="I550" s="15">
        <v>0</v>
      </c>
      <c r="J550" s="15">
        <v>0</v>
      </c>
      <c r="K550" s="15">
        <v>0</v>
      </c>
      <c r="L550" s="15">
        <v>0</v>
      </c>
      <c r="M550" s="15">
        <v>0</v>
      </c>
      <c r="N550" s="15">
        <v>0</v>
      </c>
      <c r="O550" s="15">
        <v>0</v>
      </c>
      <c r="P550" s="15">
        <v>0</v>
      </c>
      <c r="Q550" s="15">
        <v>0</v>
      </c>
      <c r="R550" s="15"/>
    </row>
    <row r="551" spans="1:18" s="17" customFormat="1" x14ac:dyDescent="0.25">
      <c r="A551" s="13"/>
      <c r="B551" s="9"/>
      <c r="C551" s="48"/>
      <c r="D551" s="13"/>
      <c r="E551" s="9" t="s">
        <v>513</v>
      </c>
      <c r="F551" s="10">
        <f t="shared" ref="F551:R552" si="158">+F552</f>
        <v>0</v>
      </c>
      <c r="G551" s="10">
        <f t="shared" si="158"/>
        <v>0</v>
      </c>
      <c r="H551" s="10">
        <f t="shared" si="158"/>
        <v>0</v>
      </c>
      <c r="I551" s="10">
        <f t="shared" si="158"/>
        <v>0</v>
      </c>
      <c r="J551" s="10">
        <f t="shared" si="158"/>
        <v>0</v>
      </c>
      <c r="K551" s="10">
        <f t="shared" si="158"/>
        <v>0</v>
      </c>
      <c r="L551" s="10">
        <f t="shared" si="158"/>
        <v>0</v>
      </c>
      <c r="M551" s="10">
        <f t="shared" si="158"/>
        <v>0</v>
      </c>
      <c r="N551" s="10">
        <f t="shared" si="158"/>
        <v>0</v>
      </c>
      <c r="O551" s="10">
        <f t="shared" si="158"/>
        <v>0</v>
      </c>
      <c r="P551" s="10">
        <f t="shared" si="158"/>
        <v>0</v>
      </c>
      <c r="Q551" s="10">
        <f t="shared" si="158"/>
        <v>0</v>
      </c>
      <c r="R551" s="10">
        <f t="shared" si="158"/>
        <v>0</v>
      </c>
    </row>
    <row r="552" spans="1:18" s="17" customFormat="1" x14ac:dyDescent="0.25">
      <c r="A552" s="13"/>
      <c r="B552" s="11"/>
      <c r="C552" s="49"/>
      <c r="D552" s="13"/>
      <c r="E552" s="11" t="s">
        <v>513</v>
      </c>
      <c r="F552" s="12">
        <f t="shared" si="158"/>
        <v>0</v>
      </c>
      <c r="G552" s="12">
        <f t="shared" si="158"/>
        <v>0</v>
      </c>
      <c r="H552" s="12">
        <f t="shared" si="158"/>
        <v>0</v>
      </c>
      <c r="I552" s="12">
        <f t="shared" si="158"/>
        <v>0</v>
      </c>
      <c r="J552" s="12">
        <f t="shared" si="158"/>
        <v>0</v>
      </c>
      <c r="K552" s="12">
        <f t="shared" si="158"/>
        <v>0</v>
      </c>
      <c r="L552" s="12">
        <f t="shared" si="158"/>
        <v>0</v>
      </c>
      <c r="M552" s="12">
        <f t="shared" si="158"/>
        <v>0</v>
      </c>
      <c r="N552" s="12">
        <f t="shared" si="158"/>
        <v>0</v>
      </c>
      <c r="O552" s="12">
        <f t="shared" si="158"/>
        <v>0</v>
      </c>
      <c r="P552" s="12">
        <f t="shared" si="158"/>
        <v>0</v>
      </c>
      <c r="Q552" s="12">
        <f t="shared" si="158"/>
        <v>0</v>
      </c>
      <c r="R552" s="12">
        <f t="shared" si="158"/>
        <v>0</v>
      </c>
    </row>
    <row r="553" spans="1:18" s="17" customFormat="1" x14ac:dyDescent="0.25">
      <c r="A553" s="13">
        <v>3101</v>
      </c>
      <c r="B553" s="14"/>
      <c r="C553" s="28" t="s">
        <v>789</v>
      </c>
      <c r="D553" s="13">
        <v>3101</v>
      </c>
      <c r="E553" s="14" t="s">
        <v>513</v>
      </c>
      <c r="F553" s="15">
        <v>0</v>
      </c>
      <c r="G553" s="15">
        <v>0</v>
      </c>
      <c r="H553" s="15">
        <v>0</v>
      </c>
      <c r="I553" s="15">
        <v>0</v>
      </c>
      <c r="J553" s="15">
        <v>0</v>
      </c>
      <c r="K553" s="15">
        <v>0</v>
      </c>
      <c r="L553" s="15">
        <v>0</v>
      </c>
      <c r="M553" s="15">
        <v>0</v>
      </c>
      <c r="N553" s="15">
        <v>0</v>
      </c>
      <c r="O553" s="15">
        <v>0</v>
      </c>
      <c r="P553" s="15">
        <v>0</v>
      </c>
      <c r="Q553" s="15">
        <v>0</v>
      </c>
      <c r="R553" s="15"/>
    </row>
    <row r="554" spans="1:18" s="17" customFormat="1" x14ac:dyDescent="0.25">
      <c r="A554" s="13"/>
      <c r="B554" s="9"/>
      <c r="C554" s="48"/>
      <c r="D554" s="13"/>
      <c r="E554" s="9" t="s">
        <v>514</v>
      </c>
      <c r="F554" s="10">
        <f t="shared" ref="F554:R555" si="159">+F555</f>
        <v>0</v>
      </c>
      <c r="G554" s="10">
        <f t="shared" si="159"/>
        <v>0</v>
      </c>
      <c r="H554" s="10">
        <f t="shared" si="159"/>
        <v>0</v>
      </c>
      <c r="I554" s="10">
        <f t="shared" si="159"/>
        <v>0</v>
      </c>
      <c r="J554" s="10">
        <f t="shared" si="159"/>
        <v>0</v>
      </c>
      <c r="K554" s="10">
        <f t="shared" si="159"/>
        <v>0</v>
      </c>
      <c r="L554" s="10">
        <f t="shared" si="159"/>
        <v>0</v>
      </c>
      <c r="M554" s="10">
        <f t="shared" si="159"/>
        <v>0</v>
      </c>
      <c r="N554" s="10">
        <f t="shared" si="159"/>
        <v>0</v>
      </c>
      <c r="O554" s="10">
        <f t="shared" si="159"/>
        <v>0</v>
      </c>
      <c r="P554" s="10">
        <f t="shared" si="159"/>
        <v>0</v>
      </c>
      <c r="Q554" s="10">
        <f t="shared" si="159"/>
        <v>0</v>
      </c>
      <c r="R554" s="10">
        <f t="shared" si="159"/>
        <v>0</v>
      </c>
    </row>
    <row r="555" spans="1:18" s="17" customFormat="1" x14ac:dyDescent="0.25">
      <c r="A555" s="13"/>
      <c r="B555" s="11"/>
      <c r="C555" s="49"/>
      <c r="D555" s="13"/>
      <c r="E555" s="40" t="s">
        <v>514</v>
      </c>
      <c r="F555" s="15">
        <f t="shared" si="159"/>
        <v>0</v>
      </c>
      <c r="G555" s="15">
        <f t="shared" si="159"/>
        <v>0</v>
      </c>
      <c r="H555" s="15">
        <f t="shared" si="159"/>
        <v>0</v>
      </c>
      <c r="I555" s="15">
        <f t="shared" si="159"/>
        <v>0</v>
      </c>
      <c r="J555" s="15">
        <f t="shared" si="159"/>
        <v>0</v>
      </c>
      <c r="K555" s="15">
        <f t="shared" si="159"/>
        <v>0</v>
      </c>
      <c r="L555" s="15">
        <f t="shared" si="159"/>
        <v>0</v>
      </c>
      <c r="M555" s="15">
        <f t="shared" si="159"/>
        <v>0</v>
      </c>
      <c r="N555" s="15">
        <f t="shared" si="159"/>
        <v>0</v>
      </c>
      <c r="O555" s="15">
        <f t="shared" si="159"/>
        <v>0</v>
      </c>
      <c r="P555" s="15">
        <f t="shared" si="159"/>
        <v>0</v>
      </c>
      <c r="Q555" s="15">
        <f t="shared" si="159"/>
        <v>0</v>
      </c>
      <c r="R555" s="15">
        <f t="shared" si="159"/>
        <v>0</v>
      </c>
    </row>
    <row r="556" spans="1:18" s="17" customFormat="1" x14ac:dyDescent="0.25">
      <c r="A556" s="13">
        <v>3501</v>
      </c>
      <c r="B556" s="14"/>
      <c r="C556" s="28"/>
      <c r="D556" s="13">
        <v>3501</v>
      </c>
      <c r="E556" s="14" t="s">
        <v>515</v>
      </c>
      <c r="F556" s="15">
        <v>0</v>
      </c>
      <c r="G556" s="15">
        <v>0</v>
      </c>
      <c r="H556" s="15">
        <v>0</v>
      </c>
      <c r="I556" s="15">
        <v>0</v>
      </c>
      <c r="J556" s="15">
        <v>0</v>
      </c>
      <c r="K556" s="15">
        <v>0</v>
      </c>
      <c r="L556" s="15">
        <v>0</v>
      </c>
      <c r="M556" s="15">
        <v>0</v>
      </c>
      <c r="N556" s="15">
        <v>0</v>
      </c>
      <c r="O556" s="15">
        <v>0</v>
      </c>
      <c r="P556" s="15">
        <v>0</v>
      </c>
      <c r="Q556" s="15">
        <v>0</v>
      </c>
      <c r="R556" s="10"/>
    </row>
    <row r="557" spans="1:18" s="42" customFormat="1" ht="25.5" x14ac:dyDescent="0.25">
      <c r="A557" s="41"/>
      <c r="B557" s="33"/>
      <c r="C557" s="54"/>
      <c r="D557" s="41"/>
      <c r="E557" s="33" t="s">
        <v>516</v>
      </c>
      <c r="F557" s="34">
        <f t="shared" ref="F557:R557" si="160">+F558+F561+F564</f>
        <v>0</v>
      </c>
      <c r="G557" s="34">
        <f t="shared" si="160"/>
        <v>0</v>
      </c>
      <c r="H557" s="34">
        <f t="shared" si="160"/>
        <v>0</v>
      </c>
      <c r="I557" s="34">
        <f t="shared" si="160"/>
        <v>0</v>
      </c>
      <c r="J557" s="34">
        <f t="shared" si="160"/>
        <v>0</v>
      </c>
      <c r="K557" s="34">
        <f t="shared" si="160"/>
        <v>0</v>
      </c>
      <c r="L557" s="34">
        <f t="shared" si="160"/>
        <v>0</v>
      </c>
      <c r="M557" s="34">
        <f t="shared" si="160"/>
        <v>0</v>
      </c>
      <c r="N557" s="34">
        <f t="shared" si="160"/>
        <v>0</v>
      </c>
      <c r="O557" s="34">
        <f t="shared" si="160"/>
        <v>0</v>
      </c>
      <c r="P557" s="34">
        <f t="shared" si="160"/>
        <v>0</v>
      </c>
      <c r="Q557" s="34">
        <f t="shared" si="160"/>
        <v>0</v>
      </c>
      <c r="R557" s="34">
        <f t="shared" si="160"/>
        <v>0</v>
      </c>
    </row>
    <row r="558" spans="1:18" s="17" customFormat="1" x14ac:dyDescent="0.25">
      <c r="A558" s="43"/>
      <c r="B558" s="9"/>
      <c r="C558" s="48"/>
      <c r="D558" s="43"/>
      <c r="E558" s="9" t="s">
        <v>517</v>
      </c>
      <c r="F558" s="10">
        <f t="shared" ref="F558:R559" si="161">+F559</f>
        <v>0</v>
      </c>
      <c r="G558" s="10">
        <f t="shared" si="161"/>
        <v>0</v>
      </c>
      <c r="H558" s="10">
        <f t="shared" si="161"/>
        <v>0</v>
      </c>
      <c r="I558" s="10">
        <f t="shared" si="161"/>
        <v>0</v>
      </c>
      <c r="J558" s="10">
        <f t="shared" si="161"/>
        <v>0</v>
      </c>
      <c r="K558" s="10">
        <f t="shared" si="161"/>
        <v>0</v>
      </c>
      <c r="L558" s="10">
        <f t="shared" si="161"/>
        <v>0</v>
      </c>
      <c r="M558" s="10">
        <f t="shared" si="161"/>
        <v>0</v>
      </c>
      <c r="N558" s="10">
        <f t="shared" si="161"/>
        <v>0</v>
      </c>
      <c r="O558" s="10">
        <f t="shared" si="161"/>
        <v>0</v>
      </c>
      <c r="P558" s="10">
        <f t="shared" si="161"/>
        <v>0</v>
      </c>
      <c r="Q558" s="10">
        <f t="shared" si="161"/>
        <v>0</v>
      </c>
      <c r="R558" s="10">
        <f t="shared" si="161"/>
        <v>0</v>
      </c>
    </row>
    <row r="559" spans="1:18" s="17" customFormat="1" x14ac:dyDescent="0.25">
      <c r="A559" s="43"/>
      <c r="B559" s="11"/>
      <c r="C559" s="49"/>
      <c r="D559" s="43"/>
      <c r="E559" s="11" t="s">
        <v>517</v>
      </c>
      <c r="F559" s="12">
        <f t="shared" si="161"/>
        <v>0</v>
      </c>
      <c r="G559" s="12">
        <f t="shared" si="161"/>
        <v>0</v>
      </c>
      <c r="H559" s="12">
        <f t="shared" si="161"/>
        <v>0</v>
      </c>
      <c r="I559" s="12">
        <f t="shared" si="161"/>
        <v>0</v>
      </c>
      <c r="J559" s="12">
        <f t="shared" si="161"/>
        <v>0</v>
      </c>
      <c r="K559" s="12">
        <f t="shared" si="161"/>
        <v>0</v>
      </c>
      <c r="L559" s="12">
        <f t="shared" si="161"/>
        <v>0</v>
      </c>
      <c r="M559" s="12">
        <f t="shared" si="161"/>
        <v>0</v>
      </c>
      <c r="N559" s="12">
        <f t="shared" si="161"/>
        <v>0</v>
      </c>
      <c r="O559" s="12">
        <f t="shared" si="161"/>
        <v>0</v>
      </c>
      <c r="P559" s="12">
        <f t="shared" si="161"/>
        <v>0</v>
      </c>
      <c r="Q559" s="12">
        <f t="shared" si="161"/>
        <v>0</v>
      </c>
      <c r="R559" s="12">
        <f t="shared" si="161"/>
        <v>0</v>
      </c>
    </row>
    <row r="560" spans="1:18" s="17" customFormat="1" x14ac:dyDescent="0.25">
      <c r="A560" s="13">
        <v>3601</v>
      </c>
      <c r="B560" s="14"/>
      <c r="C560" s="28"/>
      <c r="D560" s="13">
        <v>3601</v>
      </c>
      <c r="E560" s="14" t="s">
        <v>517</v>
      </c>
      <c r="F560" s="15">
        <v>0</v>
      </c>
      <c r="G560" s="15">
        <v>0</v>
      </c>
      <c r="H560" s="15">
        <v>0</v>
      </c>
      <c r="I560" s="15">
        <v>0</v>
      </c>
      <c r="J560" s="15">
        <v>0</v>
      </c>
      <c r="K560" s="15">
        <v>0</v>
      </c>
      <c r="L560" s="15">
        <v>0</v>
      </c>
      <c r="M560" s="15">
        <v>0</v>
      </c>
      <c r="N560" s="15">
        <v>0</v>
      </c>
      <c r="O560" s="15">
        <v>0</v>
      </c>
      <c r="P560" s="15">
        <v>0</v>
      </c>
      <c r="Q560" s="15">
        <v>0</v>
      </c>
      <c r="R560" s="15"/>
    </row>
    <row r="561" spans="1:18" s="17" customFormat="1" x14ac:dyDescent="0.25">
      <c r="A561" s="43"/>
      <c r="B561" s="9"/>
      <c r="C561" s="48"/>
      <c r="D561" s="43"/>
      <c r="E561" s="9" t="s">
        <v>518</v>
      </c>
      <c r="F561" s="10">
        <v>0</v>
      </c>
      <c r="G561" s="10">
        <v>0</v>
      </c>
      <c r="H561" s="10">
        <v>0</v>
      </c>
      <c r="I561" s="10">
        <v>0</v>
      </c>
      <c r="J561" s="10">
        <v>0</v>
      </c>
      <c r="K561" s="10">
        <v>0</v>
      </c>
      <c r="L561" s="10">
        <v>0</v>
      </c>
      <c r="M561" s="10">
        <v>0</v>
      </c>
      <c r="N561" s="10">
        <v>0</v>
      </c>
      <c r="O561" s="10">
        <v>0</v>
      </c>
      <c r="P561" s="10">
        <v>0</v>
      </c>
      <c r="Q561" s="10">
        <v>0</v>
      </c>
      <c r="R561" s="10">
        <v>0</v>
      </c>
    </row>
    <row r="562" spans="1:18" s="17" customFormat="1" x14ac:dyDescent="0.25">
      <c r="A562" s="43"/>
      <c r="B562" s="11"/>
      <c r="C562" s="49"/>
      <c r="D562" s="43"/>
      <c r="E562" s="11" t="s">
        <v>518</v>
      </c>
      <c r="F562" s="12"/>
      <c r="G562" s="12"/>
      <c r="H562" s="12"/>
      <c r="I562" s="12"/>
      <c r="J562" s="12"/>
      <c r="K562" s="12"/>
      <c r="L562" s="12"/>
      <c r="M562" s="12"/>
      <c r="N562" s="12"/>
      <c r="O562" s="12"/>
      <c r="P562" s="12"/>
      <c r="Q562" s="12"/>
      <c r="R562" s="12"/>
    </row>
    <row r="563" spans="1:18" s="17" customFormat="1" x14ac:dyDescent="0.25">
      <c r="A563" s="13">
        <v>3701</v>
      </c>
      <c r="B563" s="14"/>
      <c r="C563" s="28"/>
      <c r="D563" s="13">
        <v>3701</v>
      </c>
      <c r="E563" s="14" t="s">
        <v>518</v>
      </c>
      <c r="F563" s="15">
        <v>0</v>
      </c>
      <c r="G563" s="15">
        <v>0</v>
      </c>
      <c r="H563" s="15">
        <v>0</v>
      </c>
      <c r="I563" s="15">
        <v>0</v>
      </c>
      <c r="J563" s="15">
        <v>0</v>
      </c>
      <c r="K563" s="15">
        <v>0</v>
      </c>
      <c r="L563" s="15">
        <v>0</v>
      </c>
      <c r="M563" s="15">
        <v>0</v>
      </c>
      <c r="N563" s="15">
        <v>0</v>
      </c>
      <c r="O563" s="15">
        <v>0</v>
      </c>
      <c r="P563" s="15">
        <v>0</v>
      </c>
      <c r="Q563" s="15">
        <v>0</v>
      </c>
      <c r="R563" s="15"/>
    </row>
    <row r="564" spans="1:18" s="17" customFormat="1" x14ac:dyDescent="0.25">
      <c r="A564" s="43"/>
      <c r="B564" s="9"/>
      <c r="C564" s="48"/>
      <c r="D564" s="43"/>
      <c r="E564" s="9" t="s">
        <v>519</v>
      </c>
      <c r="F564" s="10">
        <f t="shared" ref="F564:R565" si="162">+F565</f>
        <v>0</v>
      </c>
      <c r="G564" s="10">
        <f t="shared" si="162"/>
        <v>0</v>
      </c>
      <c r="H564" s="10">
        <f t="shared" si="162"/>
        <v>0</v>
      </c>
      <c r="I564" s="10">
        <f t="shared" si="162"/>
        <v>0</v>
      </c>
      <c r="J564" s="10">
        <f t="shared" si="162"/>
        <v>0</v>
      </c>
      <c r="K564" s="10">
        <f t="shared" si="162"/>
        <v>0</v>
      </c>
      <c r="L564" s="10">
        <f t="shared" si="162"/>
        <v>0</v>
      </c>
      <c r="M564" s="10">
        <f t="shared" si="162"/>
        <v>0</v>
      </c>
      <c r="N564" s="10">
        <f t="shared" si="162"/>
        <v>0</v>
      </c>
      <c r="O564" s="10">
        <f t="shared" si="162"/>
        <v>0</v>
      </c>
      <c r="P564" s="10">
        <f t="shared" si="162"/>
        <v>0</v>
      </c>
      <c r="Q564" s="10">
        <f t="shared" si="162"/>
        <v>0</v>
      </c>
      <c r="R564" s="10">
        <f t="shared" si="162"/>
        <v>0</v>
      </c>
    </row>
    <row r="565" spans="1:18" s="17" customFormat="1" x14ac:dyDescent="0.25">
      <c r="A565" s="43"/>
      <c r="B565" s="11"/>
      <c r="C565" s="49"/>
      <c r="D565" s="43"/>
      <c r="E565" s="11" t="s">
        <v>519</v>
      </c>
      <c r="F565" s="44">
        <f t="shared" si="162"/>
        <v>0</v>
      </c>
      <c r="G565" s="44">
        <f t="shared" si="162"/>
        <v>0</v>
      </c>
      <c r="H565" s="44">
        <f t="shared" si="162"/>
        <v>0</v>
      </c>
      <c r="I565" s="44">
        <f t="shared" si="162"/>
        <v>0</v>
      </c>
      <c r="J565" s="44">
        <f t="shared" si="162"/>
        <v>0</v>
      </c>
      <c r="K565" s="44">
        <f t="shared" si="162"/>
        <v>0</v>
      </c>
      <c r="L565" s="44">
        <f t="shared" si="162"/>
        <v>0</v>
      </c>
      <c r="M565" s="44">
        <f t="shared" si="162"/>
        <v>0</v>
      </c>
      <c r="N565" s="44">
        <f t="shared" si="162"/>
        <v>0</v>
      </c>
      <c r="O565" s="44">
        <f t="shared" si="162"/>
        <v>0</v>
      </c>
      <c r="P565" s="44">
        <f t="shared" si="162"/>
        <v>0</v>
      </c>
      <c r="Q565" s="44">
        <f t="shared" si="162"/>
        <v>0</v>
      </c>
      <c r="R565" s="44">
        <f t="shared" si="162"/>
        <v>0</v>
      </c>
    </row>
    <row r="566" spans="1:18" s="17" customFormat="1" x14ac:dyDescent="0.25">
      <c r="A566" s="13">
        <v>3801</v>
      </c>
      <c r="B566" s="14" t="s">
        <v>520</v>
      </c>
      <c r="C566" s="28">
        <v>43991010002</v>
      </c>
      <c r="D566" s="13">
        <v>3801</v>
      </c>
      <c r="E566" s="14" t="s">
        <v>521</v>
      </c>
      <c r="F566" s="15">
        <v>0</v>
      </c>
      <c r="G566" s="15">
        <v>0</v>
      </c>
      <c r="H566" s="15">
        <v>0</v>
      </c>
      <c r="I566" s="15">
        <v>0</v>
      </c>
      <c r="J566" s="15">
        <v>0</v>
      </c>
      <c r="K566" s="15">
        <v>0</v>
      </c>
      <c r="L566" s="15">
        <v>0</v>
      </c>
      <c r="M566" s="15">
        <v>0</v>
      </c>
      <c r="N566" s="15">
        <v>0</v>
      </c>
      <c r="O566" s="15">
        <v>0</v>
      </c>
      <c r="P566" s="15">
        <v>0</v>
      </c>
      <c r="Q566" s="15">
        <v>0</v>
      </c>
      <c r="R566" s="45">
        <f>SUM(F566:Q566)</f>
        <v>0</v>
      </c>
    </row>
    <row r="567" spans="1:18" x14ac:dyDescent="0.25">
      <c r="F567" s="42"/>
      <c r="G567" s="42"/>
      <c r="H567" s="42"/>
      <c r="I567" s="42"/>
      <c r="J567" s="42"/>
      <c r="K567" s="42"/>
      <c r="L567" s="42"/>
      <c r="M567" s="42"/>
      <c r="N567" s="42"/>
      <c r="O567" s="42"/>
      <c r="P567" s="42"/>
      <c r="Q567" s="42"/>
      <c r="R567" s="42"/>
    </row>
    <row r="568" spans="1:18" x14ac:dyDescent="0.25">
      <c r="F568" s="42"/>
      <c r="G568" s="42"/>
      <c r="H568" s="42"/>
      <c r="I568" s="42"/>
      <c r="J568" s="42"/>
      <c r="K568" s="42"/>
      <c r="L568" s="42"/>
      <c r="M568" s="42"/>
      <c r="N568" s="42"/>
      <c r="O568" s="42"/>
      <c r="P568" s="42"/>
      <c r="Q568" s="42"/>
      <c r="R568" s="42"/>
    </row>
  </sheetData>
  <autoFilter ref="A2:R566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Pronóstico 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Alberto Ramses Hurtado Castro</dc:creator>
  <cp:lastModifiedBy>Daniel Alberto Ramses Hurtado Castro</cp:lastModifiedBy>
  <dcterms:created xsi:type="dcterms:W3CDTF">2024-01-03T04:55:58Z</dcterms:created>
  <dcterms:modified xsi:type="dcterms:W3CDTF">2025-02-11T23:49:37Z</dcterms:modified>
</cp:coreProperties>
</file>